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/>
  </bookViews>
  <sheets>
    <sheet name="Лист 1" sheetId="3" r:id="rId1"/>
  </sheets>
  <definedNames>
    <definedName name="_xlnm.Print_Area" localSheetId="0">'Лист 1'!$A$1:$K$109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03" i="3" l="1"/>
  <c r="H81" i="3"/>
  <c r="G81" i="3"/>
  <c r="H80" i="3"/>
  <c r="H79" i="3"/>
  <c r="H78" i="3"/>
  <c r="G78" i="3"/>
  <c r="H77" i="3"/>
  <c r="G77" i="3"/>
  <c r="H76" i="3"/>
  <c r="G76" i="3"/>
  <c r="H75" i="3"/>
  <c r="G75" i="3"/>
  <c r="H74" i="3"/>
  <c r="G74" i="3"/>
  <c r="H88" i="3"/>
  <c r="G88" i="3"/>
  <c r="H87" i="3"/>
  <c r="G87" i="3"/>
  <c r="H86" i="3"/>
  <c r="G86" i="3"/>
  <c r="H85" i="3"/>
  <c r="G85" i="3"/>
  <c r="H84" i="3"/>
  <c r="G84" i="3"/>
</calcChain>
</file>

<file path=xl/sharedStrings.xml><?xml version="1.0" encoding="utf-8"?>
<sst xmlns="http://schemas.openxmlformats.org/spreadsheetml/2006/main" count="418" uniqueCount="184">
  <si>
    <t>№ п/п</t>
  </si>
  <si>
    <t>муниципальный бюджет</t>
  </si>
  <si>
    <t>ИНН</t>
  </si>
  <si>
    <t>Учредитель</t>
  </si>
  <si>
    <t>Наименование хозяйствующего субъекта</t>
  </si>
  <si>
    <t>код ОКВЭД</t>
  </si>
  <si>
    <t>расшифровка кода</t>
  </si>
  <si>
    <t>Комментарии  
(при необходимости)</t>
  </si>
  <si>
    <t>Основной вид деятельности, предусмотренный уставом</t>
  </si>
  <si>
    <t>Суммарный объем государственного 
(со стороны субъекта РФ и муниципальных образований) финансирования хозяйствующего субъекта за 2024 год, тыс.руб.</t>
  </si>
  <si>
    <t xml:space="preserve">Выручка хозяйствующего субъекта 
за 2024 год, 
тыс. руб.*
</t>
  </si>
  <si>
    <t>Прибыль (убыток) хозяйствующего субъекта 
за 2024 год, тыс.руб.*</t>
  </si>
  <si>
    <t>* столбцы 9,10 заполняются только по МП, МУП, МКП, АО, ООО</t>
  </si>
  <si>
    <t>областной 
бюджет</t>
  </si>
  <si>
    <t>5252029092</t>
  </si>
  <si>
    <t>Администрация Павловского муниципального округа Нижегородской области</t>
  </si>
  <si>
    <t>71.11</t>
  </si>
  <si>
    <t>Деятельность в области архитектуры</t>
  </si>
  <si>
    <t>68.32.2</t>
  </si>
  <si>
    <t>Управление эксплуатацией нежилого фонда за вознаграждение или на договорной основе</t>
  </si>
  <si>
    <t>МБДОУ д/с № 1 г.Павлово</t>
  </si>
  <si>
    <t>Управление образования администрации Павловского муниципального округа Нижегородской области</t>
  </si>
  <si>
    <t>85.11</t>
  </si>
  <si>
    <t>Образование дошкольное</t>
  </si>
  <si>
    <t>МБДОУ д/с № 4 г.Павлово</t>
  </si>
  <si>
    <t>МБДОУ д/с № 5 г.Павлово</t>
  </si>
  <si>
    <t>МБДОУ д/с № 6 г.Павлово</t>
  </si>
  <si>
    <t>МБДОУ д/с № 7 г.Павлово</t>
  </si>
  <si>
    <t>МБДОУ д/с № 9 г.Павлово</t>
  </si>
  <si>
    <t>МАДОУ д/с № 11 г.Павлово</t>
  </si>
  <si>
    <t>МБДОУ д/с № 13 г.Павлово</t>
  </si>
  <si>
    <t>МБДОУ д/с № 15 г.Павлово</t>
  </si>
  <si>
    <t>МБДОУ д/с № 17 г.Павлово</t>
  </si>
  <si>
    <t>МБДОУ д/с № 18 г.Павлово</t>
  </si>
  <si>
    <t>МБДОУ д/с № 19 г.Павлово</t>
  </si>
  <si>
    <t>МБДОУ д/с № 20 г.Павлово</t>
  </si>
  <si>
    <t>МБДОУ д/с № 21 г.Павлово</t>
  </si>
  <si>
    <t>МБДОУ д/с № 22 г.Павлово</t>
  </si>
  <si>
    <t>МБДОУ д/с № 23 г.Павлово</t>
  </si>
  <si>
    <t>МБДОУ д/с № 24 г.Павлово</t>
  </si>
  <si>
    <t>МАДОУ д/с № 25 г.Павлово</t>
  </si>
  <si>
    <t>МБДОУ д/с № 26 г.Павлово</t>
  </si>
  <si>
    <t>МБДОУ д/с № 27 г.Павлово</t>
  </si>
  <si>
    <t>МАДОУ д/с № 28 г.Павлово</t>
  </si>
  <si>
    <t>МАДОУ д/с № 29 г.Павлово</t>
  </si>
  <si>
    <t>МАДОУ д/с № 30 г.Павлово</t>
  </si>
  <si>
    <t>МАДОУ д/с № 31 г.Павлово</t>
  </si>
  <si>
    <t>МБДОУ д/с № 4 г. Ворсма</t>
  </si>
  <si>
    <t>МБДОУ д/с № 5 г. Ворсма</t>
  </si>
  <si>
    <t>МБДОУ д/с № 6 г. Ворсма</t>
  </si>
  <si>
    <t>МБДОУ д/с № 3 г. Горбатов</t>
  </si>
  <si>
    <t>МБДОУ д/с № 1 р.п. Тумботино</t>
  </si>
  <si>
    <t>МБДОУ д/с № 2 р.п. Тумботино</t>
  </si>
  <si>
    <t>МБДОУ д/с № 3 р.п. Тумботино</t>
  </si>
  <si>
    <t>МБДОУ д/с № 4 р.п. Тумботино</t>
  </si>
  <si>
    <t>МБДОУ д/с с. Абабково</t>
  </si>
  <si>
    <t>МБДОУ д/с с. Грудцино</t>
  </si>
  <si>
    <t>МБДОУ д/с  д. Б.Давыдово</t>
  </si>
  <si>
    <t>МБДОУ д/с с. Ярымово</t>
  </si>
  <si>
    <t>МБДОУ д/с № 3  д. Ясенцы</t>
  </si>
  <si>
    <t>МБДОУ д/с № 3  с. Таремское</t>
  </si>
  <si>
    <t>МАОУ СШ №1 Павлово</t>
  </si>
  <si>
    <t>85.14</t>
  </si>
  <si>
    <t>Образование среднее общее</t>
  </si>
  <si>
    <t>МАОУ СШ №3 Павлово</t>
  </si>
  <si>
    <t>МАОУ СШ №5 Павлово</t>
  </si>
  <si>
    <t>МБОУ СШ №6 Павлово</t>
  </si>
  <si>
    <t>МБОУ СШ №7 Павлово</t>
  </si>
  <si>
    <t>МАОУ СШ №9 Павлово</t>
  </si>
  <si>
    <t>МАОУ СШ №10 Павлово</t>
  </si>
  <si>
    <t>МАОУ СШ №11 Павлово</t>
  </si>
  <si>
    <t>МАОУ СШ №16 Павлово</t>
  </si>
  <si>
    <t>МАОУ СШ №17 Павлово</t>
  </si>
  <si>
    <t>МАОУ СШ №1 г. Ворсма</t>
  </si>
  <si>
    <t>МАОУ СШ №2 г. Ворсма</t>
  </si>
  <si>
    <t>МБОУ СШ Горбатов</t>
  </si>
  <si>
    <t>МБОУ СШ №1 Тумботино</t>
  </si>
  <si>
    <t>МАОУ СШ №2 Тумботино</t>
  </si>
  <si>
    <t>МБОУ ОШ Абабково</t>
  </si>
  <si>
    <t>МБОУ ОШ Вареж</t>
  </si>
  <si>
    <t>МБОУ СШ Грудцино</t>
  </si>
  <si>
    <t>МАОУ ОШ Лаптево</t>
  </si>
  <si>
    <t>МБОУ СШ Таремское</t>
  </si>
  <si>
    <t>МБОУ СШ Ясенцы</t>
  </si>
  <si>
    <t>МБУ ДО ЦРДТЮ</t>
  </si>
  <si>
    <t>85.41</t>
  </si>
  <si>
    <t xml:space="preserve">Образование дополнительное детей и взрослых </t>
  </si>
  <si>
    <t>МАУ ДО СШ "Спартак" Павлово</t>
  </si>
  <si>
    <t>МБУ ДО СЮТУР</t>
  </si>
  <si>
    <t>МБУ ДО ДДТ Ворсма</t>
  </si>
  <si>
    <t>МБУ ДО ДДТ Горбатов</t>
  </si>
  <si>
    <t>МБУ ДО Центр ППМС помощи г.Павлово</t>
  </si>
  <si>
    <t>МАУ ММЦ Павловского округа</t>
  </si>
  <si>
    <t>93.29.9</t>
  </si>
  <si>
    <t>Деятельность зрелищно-развлекательная прочая, не включенная в другие группировки</t>
  </si>
  <si>
    <t>ООО «База общепита»</t>
  </si>
  <si>
    <t>КУМИ и ЗР</t>
  </si>
  <si>
    <t>56.29.2</t>
  </si>
  <si>
    <t>Деятельность столовых при предприятиях</t>
  </si>
  <si>
    <t>реорганизовано из МУП с 25.09.2024г.</t>
  </si>
  <si>
    <t>ООО Гостиница "Ока"</t>
  </si>
  <si>
    <t>КУМИ и ЗР Павловского муниципального округа</t>
  </si>
  <si>
    <t>55.10</t>
  </si>
  <si>
    <t>Деятельность  гостиниц и прочих мест для временного проживания</t>
  </si>
  <si>
    <t>реорганизовано из МУП с 13.09.2024г.</t>
  </si>
  <si>
    <t>МКУ "Градинформ" Павловского муниципального округа Нижегородской области</t>
  </si>
  <si>
    <t>МКУ " Административно - хозяйственное управление"</t>
  </si>
  <si>
    <t>МУП "Тепло"</t>
  </si>
  <si>
    <t>5252029494</t>
  </si>
  <si>
    <t>Павловский муниципальный округ в лице КУМИ и ЗР Павловского МО</t>
  </si>
  <si>
    <t>35.30.14</t>
  </si>
  <si>
    <t>производство пара и горячей воды (тепловой энергии) котельными</t>
  </si>
  <si>
    <t>Принято в хоз.ведение: 21т.руб.-Насосная тепловых сетей; 104,4т.руб.-Теплосчетчик.</t>
  </si>
  <si>
    <t>38386,1</t>
  </si>
  <si>
    <t>336,2</t>
  </si>
  <si>
    <t>МУП «Вооканал»</t>
  </si>
  <si>
    <t>Комитет по Управлению Муниципальным имуществом и земельными ресурсами администрации Павловского муниципального округа Нижегородской области</t>
  </si>
  <si>
    <t>36.00.1</t>
  </si>
  <si>
    <t>Забор и очистка воды для питьевых и промышленных нужд</t>
  </si>
  <si>
    <t>30000т.р.- субсидия на выпадающие доходы, 5000т.р.- приобретение спец. Техники</t>
  </si>
  <si>
    <t>Рынок услуг дошкольного образования</t>
  </si>
  <si>
    <t>Рынок услуг общего образования</t>
  </si>
  <si>
    <t>Рынок услуг дополнительного образования</t>
  </si>
  <si>
    <t>Другие рынки (другие виды деятельности)</t>
  </si>
  <si>
    <t>Спортивно-культурные центры</t>
  </si>
  <si>
    <t>Прочие</t>
  </si>
  <si>
    <t>АО "Павловское пассажирское автотранапортное предприятие"</t>
  </si>
  <si>
    <t>49.31</t>
  </si>
  <si>
    <t>Деятельность сухопутного пассажирского транспорта: перевозки пассажиров в городском и пригородном сообщении</t>
  </si>
  <si>
    <t>реорганизовано из МУП с 11.11.2024г., из МБ субсидия на приобретение в лизинг ТС</t>
  </si>
  <si>
    <t>ООО "Газета "Павловский металлист"</t>
  </si>
  <si>
    <t>5252052662</t>
  </si>
  <si>
    <t>58.13</t>
  </si>
  <si>
    <t>издание газет</t>
  </si>
  <si>
    <t>МАУ "Бизнес-инкубатор "Павловский"</t>
  </si>
  <si>
    <t>Администрация Павлоского муниципального округа</t>
  </si>
  <si>
    <t>68.20.2</t>
  </si>
  <si>
    <t>Аренда и управление собственным или арендованным нежилым недвижимым имуществом</t>
  </si>
  <si>
    <t>ООО "Городская баня г. Павлово"</t>
  </si>
  <si>
    <t>96.04</t>
  </si>
  <si>
    <t>Деятельность физкуоьтурно-оздоровительная</t>
  </si>
  <si>
    <t>реорганизовано из МУП с 23.09.2024г.</t>
  </si>
  <si>
    <t>МАУК "ДВОРЕЦ КУЛЬТУРЫ" ПАВЛОВСКОГО МУНИЦИПАЛЬНОГО ОКРУГА НИЖЕГОРОДСКОЙ ОБЛАСТИ</t>
  </si>
  <si>
    <t>УПРАВЛЕНИЕ КУЛЬТУРЫ, СПОРТА, ТУРИЗМА И МОЛОДЕЖНОЙ ПОЛИТИКИ АДМИНИСТРАЦИИ ПАВЛОВСКОГО МУНИЦИПАЛЬНОГО ОКРУГА НИЖЕГОРОДСКОЙ ОБЛАСТИ</t>
  </si>
  <si>
    <t>90.04.3</t>
  </si>
  <si>
    <t>Деятельность учреждений клубного
типа: клубов, дворцов и домов культуры,
домов народного творчества</t>
  </si>
  <si>
    <t>МАУК "ЦЕНТР РАЗВИТИЯ КУЛЬТУРЫ, СПОРТА И ТУРИЗМА" ПАВЛОВСКОГО МУНИЦИПАЛЬНОГО ОКРУГА НИЖЕГОРОДСКОЙ ОБЛАСТИ</t>
  </si>
  <si>
    <t>МАУК "ПАВЛОВСКИЙ ИСТОРИЧЕСКИЙ МУЗЕЙ"</t>
  </si>
  <si>
    <t xml:space="preserve">91.02 </t>
  </si>
  <si>
    <t>Деятельность музеев</t>
  </si>
  <si>
    <t>МАУК "ЦЕНТРАЛИЗОВАННАЯ БИБЛИОТЕЧНАЯ СИСТЕМА" ПАВЛОВСКОГО МУНИЦИПАЛЬНОГО ОКРУГА НИЖЕГОРОДСКОЙ ОБЛАСТИ</t>
  </si>
  <si>
    <t>91.01</t>
  </si>
  <si>
    <t>Деятельность библиотек и архивов</t>
  </si>
  <si>
    <t>МБУ "ФИЗКУЛЬТУРНО-ОЗДОРОВИТЕЛЬНЫЙ КОМПЛЕКС "СПАРТАК" Р.П.ТУМБОТИНО</t>
  </si>
  <si>
    <t xml:space="preserve">93.11 </t>
  </si>
  <si>
    <t>Деятельность спортивных объектов</t>
  </si>
  <si>
    <t>МБУК "РСКЦ"</t>
  </si>
  <si>
    <t>Деятельность учреждений клубного типа: клубов, дворцов и домов культуры, домов народного творчества</t>
  </si>
  <si>
    <t>МАУДО "ДЕТСКАЯ МУЗЫКАЛЬНАЯ ШКОЛА Г. ПАВЛОВО"</t>
  </si>
  <si>
    <t>Образование дополнительное детей и
взрослых</t>
  </si>
  <si>
    <t>МБУДО "ДЕТСКАЯ ХУДОЖЕСТВЕННАЯ ШКОЛА Г.ПАВЛОВО"</t>
  </si>
  <si>
    <t>МБУДО "ДЕТСКАЯ ШКОЛА ИСКУССТВ Г.ВОРСМА"</t>
  </si>
  <si>
    <t>МБУДО "ДЕТСКАЯ ШКОЛА ИСКУССТВ Р.П. ТУМБОТИНО"</t>
  </si>
  <si>
    <t>МАОУДО СПОРТИВНАЯ ШКОЛА "ФИЗКУЛЬТУРНО-ОЗДОРОВИТЕЛЬНЫЙ КОМПЛЕКС "ТОРПЕДО" Г. ПАВЛОВО НИЖЕГОРОДСКОЙ ОБЛАСТИ</t>
  </si>
  <si>
    <t>МБОУДО "ФИЗКУЛЬТУРНО-ОЗДОРОВИТЕЛЬНЫЙ КОМПЛЕКС "МЕТЕОР" Г.ПАВЛОВО</t>
  </si>
  <si>
    <t>МБОУДО "ФИЗКУЛЬТУРНО-ОЗДОРОВИТЕЛЬНЫЙ КОМПЛЕКС "ГАРМОНИЯ" Г.ПАВЛОВО</t>
  </si>
  <si>
    <t>МБОУДО "ФИЗКУЛЬТУРНО-ОЗДОРОВИТЕЛЬНЫЙ КОМПЛЕКС Г. ВОРСМА"</t>
  </si>
  <si>
    <t>МКУ "СЕРВИСНЫЙ ЦЕНТР" ПАВЛОВСКОГО МУНИЦИПАЛЬНОГО ОКРУГА НИЖЕГОРОДСКОЙ ОБЛАСТИ</t>
  </si>
  <si>
    <t>81.21</t>
  </si>
  <si>
    <t>Деятельность по общей уборке
зданий</t>
  </si>
  <si>
    <t>МАУ "МОЛОДЕЖНЫЙ ЦЕНТР "ПИЛОТ"" ПАВЛОВСКОГО МУНИЦИПАЛЬНОГО ОКРУГА НИЖЕГОРОДСКОЙ ОБЛАСТИ</t>
  </si>
  <si>
    <t>Деятельность зрелищноразвлекательная прочая, не включенная в
другие группировки</t>
  </si>
  <si>
    <t>Данные за июль-декабрь 2024 т.к. Пилот с 01.07.2024 в УКСТиМП , до этого были в ведомстве Управления образования</t>
  </si>
  <si>
    <t>Данные за январь-июнь 2024 т.к.были педелашы Управления культуры и преобразованы в МЦ Пилот</t>
  </si>
  <si>
    <t>МУП "Ворсменский рынок"</t>
  </si>
  <si>
    <t>5252020043</t>
  </si>
  <si>
    <t>Павловский муниципальный округ Нижегородской области</t>
  </si>
  <si>
    <t>0</t>
  </si>
  <si>
    <t>в стадии ликвидации</t>
  </si>
  <si>
    <r>
      <t xml:space="preserve">Мониторинг деятельности хозяйствующих субъектов, доля участия </t>
    </r>
    <r>
      <rPr>
        <b/>
        <u/>
        <sz val="16"/>
        <rFont val="Times New Roman"/>
        <family val="1"/>
        <charset val="204"/>
      </rPr>
      <t>Павловского муниципального округа</t>
    </r>
    <r>
      <rPr>
        <b/>
        <sz val="16"/>
        <rFont val="Times New Roman"/>
        <family val="1"/>
        <charset val="204"/>
      </rPr>
      <t xml:space="preserve"> в которых составляет 50 и более процентов</t>
    </r>
  </si>
  <si>
    <t>МКУ "ЦОМОУ"</t>
  </si>
  <si>
    <t>МКУ ЦБО</t>
  </si>
  <si>
    <t>69.20.2</t>
  </si>
  <si>
    <t>Деятельность по оказанию услуг в области бухгалтерского учета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</si>
</sst>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[$-419]General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Tahoma"/>
      <family val="2"/>
      <charset val="204"/>
    </font>
    <font>
      <sz val="11"/>
      <name val="Calibri"/>
      <family val="2"/>
      <charset val="204"/>
      <scheme val="minor"/>
    </font>
    <font>
      <sz val="10.5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3" fillId="0" borderId="0"/>
  </cellStyleXfs>
  <cellXfs count="47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9" fontId="1" fillId="0" borderId="2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9" fontId="4" fillId="0" borderId="2" xfId="0" applyNumberFormat="1" applyFont="1" applyBorder="1" applyAlignment="1">
      <alignment horizontal="center" vertical="center" wrapText="1"/>
    </xf>
    <xf numFmtId="3" fontId="10" fillId="0" borderId="2" xfId="0" applyNumberFormat="1" applyFont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4" fontId="11" fillId="0" borderId="0" xfId="0" applyNumberFormat="1" applyFont="1"/>
    <xf numFmtId="0" fontId="12" fillId="0" borderId="2" xfId="0" applyNumberFormat="1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9" fontId="10" fillId="0" borderId="2" xfId="0" applyNumberFormat="1" applyFont="1" applyBorder="1" applyAlignment="1">
      <alignment horizontal="center" vertical="center" wrapText="1"/>
    </xf>
    <xf numFmtId="3" fontId="10" fillId="2" borderId="2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64" fontId="10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Medium9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11</xdr:col>
      <xdr:colOff>114300</xdr:colOff>
      <xdr:row>5</xdr:row>
      <xdr:rowOff>177800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0183475" y="1581150"/>
          <a:ext cx="114300" cy="2381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95250</xdr:colOff>
      <xdr:row>3</xdr:row>
      <xdr:rowOff>1000125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6630650" y="1581150"/>
          <a:ext cx="95250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114300</xdr:colOff>
      <xdr:row>3</xdr:row>
      <xdr:rowOff>990600</xdr:rowOff>
    </xdr:to>
    <xdr:sp macro="" textlink="">
      <xdr:nvSpPr>
        <xdr:cNvPr id="5" name="Text Box 1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16630650" y="1581150"/>
          <a:ext cx="114300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971550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5086350" y="1581150"/>
          <a:ext cx="76200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114300</xdr:colOff>
      <xdr:row>5</xdr:row>
      <xdr:rowOff>177800</xdr:rowOff>
    </xdr:to>
    <xdr:sp macro="" textlink="">
      <xdr:nvSpPr>
        <xdr:cNvPr id="7" name="Text Box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0183475" y="1581150"/>
          <a:ext cx="114300" cy="2381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1171575</xdr:colOff>
      <xdr:row>3</xdr:row>
      <xdr:rowOff>0</xdr:rowOff>
    </xdr:from>
    <xdr:to>
      <xdr:col>7</xdr:col>
      <xdr:colOff>1263650</xdr:colOff>
      <xdr:row>3</xdr:row>
      <xdr:rowOff>1000125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13087350" y="1581150"/>
          <a:ext cx="95250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171450</xdr:colOff>
      <xdr:row>3</xdr:row>
      <xdr:rowOff>0</xdr:rowOff>
    </xdr:from>
    <xdr:to>
      <xdr:col>8</xdr:col>
      <xdr:colOff>285750</xdr:colOff>
      <xdr:row>3</xdr:row>
      <xdr:rowOff>990600</xdr:rowOff>
    </xdr:to>
    <xdr:sp macro="" textlink="">
      <xdr:nvSpPr>
        <xdr:cNvPr id="10" name="Text Box 1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14506575" y="1581150"/>
          <a:ext cx="114300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1932622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13" name="Text Box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932622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14" name="Text Box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932622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15" name="Text Box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2018347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2018347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17" name="Text Box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2018347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18" name="Text Box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2018347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11</xdr:col>
      <xdr:colOff>0</xdr:colOff>
      <xdr:row>3</xdr:row>
      <xdr:rowOff>0</xdr:rowOff>
    </xdr:from>
    <xdr:to>
      <xdr:col>11</xdr:col>
      <xdr:colOff>114300</xdr:colOff>
      <xdr:row>5</xdr:row>
      <xdr:rowOff>177800</xdr:rowOff>
    </xdr:to>
    <xdr:sp macro="" textlink="">
      <xdr:nvSpPr>
        <xdr:cNvPr id="19" name="Text Box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20183475" y="1581150"/>
          <a:ext cx="114300" cy="2381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21" name="Text Box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932622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22" name="Text Box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932622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23" name="Text Box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932622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932622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25" name="Text Box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932622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26" name="Text Box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932622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27" name="Text Box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932622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28" name="Text Box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932622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29" name="Text Box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2018347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30" name="Text Box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2018347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31" name="Text Box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2018347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32" name="Text Box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2018347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3</xdr:row>
      <xdr:rowOff>0</xdr:rowOff>
    </xdr:from>
    <xdr:ext cx="114300" cy="733425"/>
    <xdr:sp macro="" textlink="">
      <xdr:nvSpPr>
        <xdr:cNvPr id="33" name="Text Box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9326225" y="1581150"/>
          <a:ext cx="1143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3</xdr:row>
      <xdr:rowOff>0</xdr:rowOff>
    </xdr:from>
    <xdr:ext cx="95250" cy="1000125"/>
    <xdr:sp macro="" textlink="">
      <xdr:nvSpPr>
        <xdr:cNvPr id="37" name="Text Box 9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5630525" y="1181100"/>
          <a:ext cx="95250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3</xdr:row>
      <xdr:rowOff>0</xdr:rowOff>
    </xdr:from>
    <xdr:ext cx="114300" cy="990600"/>
    <xdr:sp macro="" textlink="">
      <xdr:nvSpPr>
        <xdr:cNvPr id="38" name="Text Box 1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5630525" y="1181100"/>
          <a:ext cx="114300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0</xdr:colOff>
      <xdr:row>3</xdr:row>
      <xdr:rowOff>0</xdr:rowOff>
    </xdr:from>
    <xdr:ext cx="114300" cy="990600"/>
    <xdr:sp macro="" textlink="">
      <xdr:nvSpPr>
        <xdr:cNvPr id="39" name="Text Box 1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5881350" y="1193800"/>
          <a:ext cx="114300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3"/>
  <sheetViews>
    <sheetView tabSelected="1" view="pageBreakPreview" topLeftCell="A103" zoomScaleNormal="75" zoomScaleSheetLayoutView="100" workbookViewId="0">
      <selection activeCell="B106" sqref="B106"/>
    </sheetView>
  </sheetViews>
  <sheetFormatPr defaultColWidth="9.140625" defaultRowHeight="15" x14ac:dyDescent="0.25"/>
  <cols>
    <col min="1" max="1" width="6.140625" style="23" customWidth="1"/>
    <col min="2" max="2" width="44.7109375" style="23" customWidth="1"/>
    <col min="3" max="3" width="24.140625" style="23" customWidth="1"/>
    <col min="4" max="4" width="25.28515625" style="23" customWidth="1"/>
    <col min="5" max="5" width="20.140625" style="23" customWidth="1"/>
    <col min="6" max="6" width="28.85546875" style="23" customWidth="1"/>
    <col min="7" max="7" width="28.85546875" style="5" customWidth="1"/>
    <col min="8" max="8" width="25.7109375" style="5" customWidth="1"/>
    <col min="9" max="9" width="28" style="5" customWidth="1"/>
    <col min="10" max="10" width="28.28515625" style="5" customWidth="1"/>
    <col min="11" max="11" width="26.7109375" style="6" customWidth="1"/>
    <col min="12" max="16384" width="9.140625" style="6"/>
  </cols>
  <sheetData>
    <row r="1" spans="1:11" ht="27.75" customHeight="1" x14ac:dyDescent="0.25">
      <c r="A1" s="5"/>
      <c r="B1" s="5"/>
      <c r="C1" s="5"/>
      <c r="D1" s="5"/>
      <c r="E1" s="5"/>
      <c r="F1" s="5"/>
    </row>
    <row r="2" spans="1:11" ht="36.75" customHeight="1" x14ac:dyDescent="0.25">
      <c r="A2" s="7" t="s">
        <v>179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pans="1:11" ht="18.75" customHeigh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91.5" customHeight="1" x14ac:dyDescent="0.25">
      <c r="A4" s="9" t="s">
        <v>0</v>
      </c>
      <c r="B4" s="9" t="s">
        <v>4</v>
      </c>
      <c r="C4" s="10" t="s">
        <v>2</v>
      </c>
      <c r="D4" s="10" t="s">
        <v>3</v>
      </c>
      <c r="E4" s="11" t="s">
        <v>8</v>
      </c>
      <c r="F4" s="12"/>
      <c r="G4" s="9" t="s">
        <v>9</v>
      </c>
      <c r="H4" s="9"/>
      <c r="I4" s="13" t="s">
        <v>10</v>
      </c>
      <c r="J4" s="13" t="s">
        <v>11</v>
      </c>
      <c r="K4" s="9" t="s">
        <v>7</v>
      </c>
    </row>
    <row r="5" spans="1:11" ht="81.75" customHeight="1" x14ac:dyDescent="0.25">
      <c r="A5" s="9"/>
      <c r="B5" s="9"/>
      <c r="C5" s="14"/>
      <c r="D5" s="14"/>
      <c r="E5" s="15" t="s">
        <v>5</v>
      </c>
      <c r="F5" s="15" t="s">
        <v>6</v>
      </c>
      <c r="G5" s="16" t="s">
        <v>13</v>
      </c>
      <c r="H5" s="16" t="s">
        <v>1</v>
      </c>
      <c r="I5" s="13"/>
      <c r="J5" s="13"/>
      <c r="K5" s="9"/>
    </row>
    <row r="6" spans="1:11" s="19" customFormat="1" ht="15" customHeight="1" x14ac:dyDescent="0.25">
      <c r="A6" s="17">
        <v>1</v>
      </c>
      <c r="B6" s="17">
        <v>2</v>
      </c>
      <c r="C6" s="17">
        <v>3</v>
      </c>
      <c r="D6" s="17">
        <v>4</v>
      </c>
      <c r="E6" s="17">
        <v>5</v>
      </c>
      <c r="F6" s="17">
        <v>6</v>
      </c>
      <c r="G6" s="17">
        <v>7</v>
      </c>
      <c r="H6" s="17">
        <v>8</v>
      </c>
      <c r="I6" s="18">
        <v>9</v>
      </c>
      <c r="J6" s="18">
        <v>10</v>
      </c>
      <c r="K6" s="17">
        <v>11</v>
      </c>
    </row>
    <row r="7" spans="1:11" s="19" customFormat="1" ht="15" customHeight="1" x14ac:dyDescent="0.25">
      <c r="A7" s="20" t="s">
        <v>120</v>
      </c>
      <c r="B7" s="21"/>
      <c r="C7" s="21"/>
      <c r="D7" s="21"/>
      <c r="E7" s="21"/>
      <c r="F7" s="21"/>
      <c r="G7" s="21"/>
      <c r="H7" s="21"/>
      <c r="I7" s="21"/>
      <c r="J7" s="21"/>
      <c r="K7" s="22"/>
    </row>
    <row r="8" spans="1:11" ht="83.25" customHeight="1" x14ac:dyDescent="0.25">
      <c r="A8" s="23">
        <v>1</v>
      </c>
      <c r="B8" s="24" t="s">
        <v>20</v>
      </c>
      <c r="C8" s="25">
        <v>5252007540</v>
      </c>
      <c r="D8" s="26" t="s">
        <v>21</v>
      </c>
      <c r="E8" s="23" t="s">
        <v>22</v>
      </c>
      <c r="F8" s="23" t="s">
        <v>23</v>
      </c>
      <c r="G8" s="27">
        <v>17998.3</v>
      </c>
      <c r="H8" s="27">
        <v>9643.7999999999993</v>
      </c>
      <c r="I8" s="28"/>
      <c r="J8" s="28"/>
      <c r="K8" s="23"/>
    </row>
    <row r="9" spans="1:11" ht="78.75" customHeight="1" x14ac:dyDescent="0.25">
      <c r="A9" s="23">
        <v>2</v>
      </c>
      <c r="B9" s="23" t="s">
        <v>24</v>
      </c>
      <c r="C9" s="23">
        <v>5252009755</v>
      </c>
      <c r="D9" s="26" t="s">
        <v>21</v>
      </c>
      <c r="E9" s="23" t="s">
        <v>22</v>
      </c>
      <c r="F9" s="23" t="s">
        <v>23</v>
      </c>
      <c r="G9" s="27">
        <v>7027.7</v>
      </c>
      <c r="H9" s="27">
        <v>6106.1</v>
      </c>
      <c r="I9" s="29"/>
      <c r="J9" s="29"/>
      <c r="K9" s="30"/>
    </row>
    <row r="10" spans="1:11" ht="81" customHeight="1" x14ac:dyDescent="0.25">
      <c r="A10" s="23">
        <v>3</v>
      </c>
      <c r="B10" s="23" t="s">
        <v>25</v>
      </c>
      <c r="C10" s="23">
        <v>5252011987</v>
      </c>
      <c r="D10" s="26" t="s">
        <v>21</v>
      </c>
      <c r="E10" s="23" t="s">
        <v>22</v>
      </c>
      <c r="F10" s="23" t="s">
        <v>23</v>
      </c>
      <c r="G10" s="27">
        <v>22652.400000000001</v>
      </c>
      <c r="H10" s="27">
        <v>10688.5</v>
      </c>
      <c r="I10" s="31"/>
      <c r="J10" s="31"/>
      <c r="K10" s="23"/>
    </row>
    <row r="11" spans="1:11" ht="75" x14ac:dyDescent="0.25">
      <c r="A11" s="23">
        <v>4</v>
      </c>
      <c r="B11" s="23" t="s">
        <v>26</v>
      </c>
      <c r="C11" s="23">
        <v>5252010292</v>
      </c>
      <c r="D11" s="26" t="s">
        <v>21</v>
      </c>
      <c r="E11" s="23" t="s">
        <v>22</v>
      </c>
      <c r="F11" s="23" t="s">
        <v>23</v>
      </c>
      <c r="G11" s="27">
        <v>17846.599999999999</v>
      </c>
      <c r="H11" s="27">
        <v>7696.2</v>
      </c>
      <c r="I11" s="31"/>
      <c r="J11" s="31"/>
      <c r="K11" s="23"/>
    </row>
    <row r="12" spans="1:11" ht="75" x14ac:dyDescent="0.25">
      <c r="A12" s="23">
        <v>5</v>
      </c>
      <c r="B12" s="23" t="s">
        <v>27</v>
      </c>
      <c r="C12" s="23">
        <v>5252011962</v>
      </c>
      <c r="D12" s="26" t="s">
        <v>21</v>
      </c>
      <c r="E12" s="23" t="s">
        <v>22</v>
      </c>
      <c r="F12" s="23" t="s">
        <v>23</v>
      </c>
      <c r="G12" s="27">
        <v>5258.5</v>
      </c>
      <c r="H12" s="27">
        <v>3374.8</v>
      </c>
      <c r="I12" s="31"/>
      <c r="J12" s="31"/>
      <c r="K12" s="23"/>
    </row>
    <row r="13" spans="1:11" ht="75" x14ac:dyDescent="0.25">
      <c r="A13" s="23">
        <v>6</v>
      </c>
      <c r="B13" s="23" t="s">
        <v>28</v>
      </c>
      <c r="C13" s="23">
        <v>5252010461</v>
      </c>
      <c r="D13" s="26" t="s">
        <v>21</v>
      </c>
      <c r="E13" s="23" t="s">
        <v>22</v>
      </c>
      <c r="F13" s="23" t="s">
        <v>23</v>
      </c>
      <c r="G13" s="27">
        <v>3527</v>
      </c>
      <c r="H13" s="27">
        <v>6084.5</v>
      </c>
      <c r="I13" s="31"/>
      <c r="J13" s="31"/>
      <c r="K13" s="23"/>
    </row>
    <row r="14" spans="1:11" ht="75" x14ac:dyDescent="0.25">
      <c r="A14" s="23">
        <v>7</v>
      </c>
      <c r="B14" s="23" t="s">
        <v>29</v>
      </c>
      <c r="C14" s="23">
        <v>5252036854</v>
      </c>
      <c r="D14" s="26" t="s">
        <v>21</v>
      </c>
      <c r="E14" s="23" t="s">
        <v>22</v>
      </c>
      <c r="F14" s="23" t="s">
        <v>23</v>
      </c>
      <c r="G14" s="27">
        <v>31298.2</v>
      </c>
      <c r="H14" s="27">
        <v>12823</v>
      </c>
      <c r="I14" s="31"/>
      <c r="J14" s="31"/>
      <c r="K14" s="23"/>
    </row>
    <row r="15" spans="1:11" ht="75" x14ac:dyDescent="0.25">
      <c r="A15" s="23">
        <v>8</v>
      </c>
      <c r="B15" s="23" t="s">
        <v>30</v>
      </c>
      <c r="C15" s="23">
        <v>5252009804</v>
      </c>
      <c r="D15" s="26" t="s">
        <v>21</v>
      </c>
      <c r="E15" s="23" t="s">
        <v>22</v>
      </c>
      <c r="F15" s="23" t="s">
        <v>23</v>
      </c>
      <c r="G15" s="27">
        <v>11061.4</v>
      </c>
      <c r="H15" s="27">
        <v>5717</v>
      </c>
      <c r="I15" s="31"/>
      <c r="J15" s="31"/>
      <c r="K15" s="23"/>
    </row>
    <row r="16" spans="1:11" ht="75" x14ac:dyDescent="0.25">
      <c r="A16" s="23">
        <v>9</v>
      </c>
      <c r="B16" s="23" t="s">
        <v>31</v>
      </c>
      <c r="C16" s="23">
        <v>5252030958</v>
      </c>
      <c r="D16" s="26" t="s">
        <v>21</v>
      </c>
      <c r="E16" s="23" t="s">
        <v>22</v>
      </c>
      <c r="F16" s="23" t="s">
        <v>23</v>
      </c>
      <c r="G16" s="27">
        <v>7969.1</v>
      </c>
      <c r="H16" s="27">
        <v>4733</v>
      </c>
      <c r="I16" s="31"/>
      <c r="J16" s="31"/>
      <c r="K16" s="23"/>
    </row>
    <row r="17" spans="1:11" ht="75" x14ac:dyDescent="0.25">
      <c r="A17" s="23">
        <v>10</v>
      </c>
      <c r="B17" s="23" t="s">
        <v>32</v>
      </c>
      <c r="C17" s="23">
        <v>5252010479</v>
      </c>
      <c r="D17" s="26" t="s">
        <v>21</v>
      </c>
      <c r="E17" s="23" t="s">
        <v>22</v>
      </c>
      <c r="F17" s="23" t="s">
        <v>23</v>
      </c>
      <c r="G17" s="27">
        <v>6166.9</v>
      </c>
      <c r="H17" s="27">
        <v>4395.5</v>
      </c>
      <c r="I17" s="31"/>
      <c r="J17" s="31"/>
      <c r="K17" s="23"/>
    </row>
    <row r="18" spans="1:11" ht="75" x14ac:dyDescent="0.25">
      <c r="A18" s="23">
        <v>11</v>
      </c>
      <c r="B18" s="23" t="s">
        <v>33</v>
      </c>
      <c r="C18" s="23">
        <v>5252011970</v>
      </c>
      <c r="D18" s="26" t="s">
        <v>21</v>
      </c>
      <c r="E18" s="23" t="s">
        <v>22</v>
      </c>
      <c r="F18" s="23" t="s">
        <v>23</v>
      </c>
      <c r="G18" s="27">
        <v>12137.4</v>
      </c>
      <c r="H18" s="27">
        <v>6263.6</v>
      </c>
      <c r="I18" s="31"/>
      <c r="J18" s="31"/>
      <c r="K18" s="23"/>
    </row>
    <row r="19" spans="1:11" ht="75" x14ac:dyDescent="0.25">
      <c r="A19" s="23">
        <v>12</v>
      </c>
      <c r="B19" s="23" t="s">
        <v>34</v>
      </c>
      <c r="C19" s="23">
        <v>5252010503</v>
      </c>
      <c r="D19" s="26" t="s">
        <v>21</v>
      </c>
      <c r="E19" s="23" t="s">
        <v>22</v>
      </c>
      <c r="F19" s="23" t="s">
        <v>23</v>
      </c>
      <c r="G19" s="27">
        <v>1860.7</v>
      </c>
      <c r="H19" s="27">
        <v>1545.3</v>
      </c>
      <c r="I19" s="31"/>
      <c r="J19" s="31"/>
      <c r="K19" s="23"/>
    </row>
    <row r="20" spans="1:11" ht="75" x14ac:dyDescent="0.25">
      <c r="A20" s="23">
        <v>13</v>
      </c>
      <c r="B20" s="23" t="s">
        <v>35</v>
      </c>
      <c r="C20" s="23">
        <v>5252011955</v>
      </c>
      <c r="D20" s="26" t="s">
        <v>21</v>
      </c>
      <c r="E20" s="23" t="s">
        <v>22</v>
      </c>
      <c r="F20" s="23" t="s">
        <v>23</v>
      </c>
      <c r="G20" s="27">
        <v>14488.3</v>
      </c>
      <c r="H20" s="27">
        <v>6344.5</v>
      </c>
      <c r="I20" s="31"/>
      <c r="J20" s="31"/>
      <c r="K20" s="23"/>
    </row>
    <row r="21" spans="1:11" ht="75" x14ac:dyDescent="0.25">
      <c r="A21" s="23">
        <v>14</v>
      </c>
      <c r="B21" s="23" t="s">
        <v>36</v>
      </c>
      <c r="C21" s="23">
        <v>5252009850</v>
      </c>
      <c r="D21" s="26" t="s">
        <v>21</v>
      </c>
      <c r="E21" s="23" t="s">
        <v>22</v>
      </c>
      <c r="F21" s="23" t="s">
        <v>23</v>
      </c>
      <c r="G21" s="27">
        <v>13488.8</v>
      </c>
      <c r="H21" s="27">
        <v>6672.5</v>
      </c>
      <c r="I21" s="31"/>
      <c r="J21" s="31"/>
      <c r="K21" s="23"/>
    </row>
    <row r="22" spans="1:11" ht="75" x14ac:dyDescent="0.25">
      <c r="A22" s="23">
        <v>15</v>
      </c>
      <c r="B22" s="23" t="s">
        <v>37</v>
      </c>
      <c r="C22" s="23">
        <v>5252009868</v>
      </c>
      <c r="D22" s="26" t="s">
        <v>21</v>
      </c>
      <c r="E22" s="23" t="s">
        <v>22</v>
      </c>
      <c r="F22" s="23" t="s">
        <v>23</v>
      </c>
      <c r="G22" s="27">
        <v>13580</v>
      </c>
      <c r="H22" s="27">
        <v>6160.1</v>
      </c>
      <c r="I22" s="31"/>
      <c r="J22" s="31"/>
      <c r="K22" s="23"/>
    </row>
    <row r="23" spans="1:11" ht="75" x14ac:dyDescent="0.25">
      <c r="A23" s="23">
        <v>16</v>
      </c>
      <c r="B23" s="23" t="s">
        <v>38</v>
      </c>
      <c r="C23" s="23">
        <v>5252009762</v>
      </c>
      <c r="D23" s="26" t="s">
        <v>21</v>
      </c>
      <c r="E23" s="23" t="s">
        <v>22</v>
      </c>
      <c r="F23" s="23" t="s">
        <v>23</v>
      </c>
      <c r="G23" s="27">
        <v>15856</v>
      </c>
      <c r="H23" s="27">
        <v>7067.2</v>
      </c>
      <c r="I23" s="31"/>
      <c r="J23" s="31"/>
      <c r="K23" s="23"/>
    </row>
    <row r="24" spans="1:11" ht="75" x14ac:dyDescent="0.25">
      <c r="A24" s="23">
        <v>17</v>
      </c>
      <c r="B24" s="23" t="s">
        <v>39</v>
      </c>
      <c r="C24" s="23">
        <v>5252009730</v>
      </c>
      <c r="D24" s="26" t="s">
        <v>21</v>
      </c>
      <c r="E24" s="23" t="s">
        <v>22</v>
      </c>
      <c r="F24" s="23" t="s">
        <v>23</v>
      </c>
      <c r="G24" s="27">
        <v>25146.9</v>
      </c>
      <c r="H24" s="27">
        <v>10514.6</v>
      </c>
      <c r="I24" s="31"/>
      <c r="J24" s="31"/>
      <c r="K24" s="23"/>
    </row>
    <row r="25" spans="1:11" ht="75" x14ac:dyDescent="0.25">
      <c r="A25" s="23">
        <v>18</v>
      </c>
      <c r="B25" s="23" t="s">
        <v>40</v>
      </c>
      <c r="C25" s="23">
        <v>5252009949</v>
      </c>
      <c r="D25" s="26" t="s">
        <v>21</v>
      </c>
      <c r="E25" s="23" t="s">
        <v>22</v>
      </c>
      <c r="F25" s="23" t="s">
        <v>23</v>
      </c>
      <c r="G25" s="27">
        <v>25495.9</v>
      </c>
      <c r="H25" s="27">
        <v>9603.6</v>
      </c>
      <c r="I25" s="31"/>
      <c r="J25" s="31"/>
      <c r="K25" s="23"/>
    </row>
    <row r="26" spans="1:11" ht="75" x14ac:dyDescent="0.25">
      <c r="A26" s="23">
        <v>19</v>
      </c>
      <c r="B26" s="23" t="s">
        <v>41</v>
      </c>
      <c r="C26" s="23">
        <v>5252011338</v>
      </c>
      <c r="D26" s="26" t="s">
        <v>21</v>
      </c>
      <c r="E26" s="23" t="s">
        <v>22</v>
      </c>
      <c r="F26" s="23" t="s">
        <v>23</v>
      </c>
      <c r="G26" s="27">
        <v>11341.2</v>
      </c>
      <c r="H26" s="27">
        <v>6369.6</v>
      </c>
      <c r="I26" s="31"/>
      <c r="J26" s="31"/>
      <c r="K26" s="23"/>
    </row>
    <row r="27" spans="1:11" ht="75" x14ac:dyDescent="0.25">
      <c r="A27" s="23">
        <v>20</v>
      </c>
      <c r="B27" s="23" t="s">
        <v>42</v>
      </c>
      <c r="C27" s="23">
        <v>5252010260</v>
      </c>
      <c r="D27" s="26" t="s">
        <v>21</v>
      </c>
      <c r="E27" s="23" t="s">
        <v>22</v>
      </c>
      <c r="F27" s="23" t="s">
        <v>23</v>
      </c>
      <c r="G27" s="27">
        <v>10533.8</v>
      </c>
      <c r="H27" s="27">
        <v>6528.3</v>
      </c>
      <c r="I27" s="31"/>
      <c r="J27" s="31"/>
      <c r="K27" s="23"/>
    </row>
    <row r="28" spans="1:11" ht="75" x14ac:dyDescent="0.25">
      <c r="A28" s="23">
        <v>21</v>
      </c>
      <c r="B28" s="23" t="s">
        <v>43</v>
      </c>
      <c r="C28" s="23">
        <v>5252010253</v>
      </c>
      <c r="D28" s="26" t="s">
        <v>21</v>
      </c>
      <c r="E28" s="23" t="s">
        <v>22</v>
      </c>
      <c r="F28" s="23" t="s">
        <v>23</v>
      </c>
      <c r="G28" s="27">
        <v>14387.7</v>
      </c>
      <c r="H28" s="27">
        <v>7485.9</v>
      </c>
      <c r="I28" s="31"/>
      <c r="J28" s="31"/>
      <c r="K28" s="23"/>
    </row>
    <row r="29" spans="1:11" ht="75" x14ac:dyDescent="0.25">
      <c r="A29" s="23">
        <v>22</v>
      </c>
      <c r="B29" s="23" t="s">
        <v>44</v>
      </c>
      <c r="C29" s="23">
        <v>5252030940</v>
      </c>
      <c r="D29" s="26" t="s">
        <v>21</v>
      </c>
      <c r="E29" s="23" t="s">
        <v>22</v>
      </c>
      <c r="F29" s="23" t="s">
        <v>23</v>
      </c>
      <c r="G29" s="27">
        <v>14218.4</v>
      </c>
      <c r="H29" s="27">
        <v>5941.1</v>
      </c>
      <c r="I29" s="31"/>
      <c r="J29" s="31"/>
      <c r="K29" s="23"/>
    </row>
    <row r="30" spans="1:11" ht="75" x14ac:dyDescent="0.25">
      <c r="A30" s="23">
        <v>23</v>
      </c>
      <c r="B30" s="23" t="s">
        <v>45</v>
      </c>
      <c r="C30" s="23">
        <v>5252011948</v>
      </c>
      <c r="D30" s="26" t="s">
        <v>21</v>
      </c>
      <c r="E30" s="23" t="s">
        <v>22</v>
      </c>
      <c r="F30" s="23" t="s">
        <v>23</v>
      </c>
      <c r="G30" s="27">
        <v>12890</v>
      </c>
      <c r="H30" s="27">
        <v>7244.6</v>
      </c>
      <c r="I30" s="31"/>
      <c r="J30" s="31"/>
      <c r="K30" s="23"/>
    </row>
    <row r="31" spans="1:11" ht="75" x14ac:dyDescent="0.25">
      <c r="A31" s="23">
        <v>24</v>
      </c>
      <c r="B31" s="23" t="s">
        <v>46</v>
      </c>
      <c r="C31" s="23">
        <v>5252009716</v>
      </c>
      <c r="D31" s="26" t="s">
        <v>21</v>
      </c>
      <c r="E31" s="23" t="s">
        <v>22</v>
      </c>
      <c r="F31" s="23" t="s">
        <v>23</v>
      </c>
      <c r="G31" s="27">
        <v>29058.6</v>
      </c>
      <c r="H31" s="27">
        <v>11790.4</v>
      </c>
      <c r="I31" s="31"/>
      <c r="J31" s="31"/>
      <c r="K31" s="23"/>
    </row>
    <row r="32" spans="1:11" ht="75" x14ac:dyDescent="0.25">
      <c r="A32" s="23">
        <v>25</v>
      </c>
      <c r="B32" s="23" t="s">
        <v>47</v>
      </c>
      <c r="C32" s="23">
        <v>5252009900</v>
      </c>
      <c r="D32" s="26" t="s">
        <v>21</v>
      </c>
      <c r="E32" s="23" t="s">
        <v>22</v>
      </c>
      <c r="F32" s="23" t="s">
        <v>23</v>
      </c>
      <c r="G32" s="27">
        <v>26124.1</v>
      </c>
      <c r="H32" s="27">
        <v>9156.4</v>
      </c>
      <c r="I32" s="31"/>
      <c r="J32" s="31"/>
      <c r="K32" s="23"/>
    </row>
    <row r="33" spans="1:11" ht="75" x14ac:dyDescent="0.25">
      <c r="A33" s="23">
        <v>26</v>
      </c>
      <c r="B33" s="23" t="s">
        <v>48</v>
      </c>
      <c r="C33" s="23">
        <v>5252009931</v>
      </c>
      <c r="D33" s="26" t="s">
        <v>21</v>
      </c>
      <c r="E33" s="23" t="s">
        <v>22</v>
      </c>
      <c r="F33" s="23" t="s">
        <v>23</v>
      </c>
      <c r="G33" s="27">
        <v>28373.3</v>
      </c>
      <c r="H33" s="27">
        <v>12124.6</v>
      </c>
      <c r="I33" s="31"/>
      <c r="J33" s="31"/>
      <c r="K33" s="23"/>
    </row>
    <row r="34" spans="1:11" ht="75" x14ac:dyDescent="0.25">
      <c r="A34" s="23">
        <v>27</v>
      </c>
      <c r="B34" s="23" t="s">
        <v>49</v>
      </c>
      <c r="C34" s="23">
        <v>5252010214</v>
      </c>
      <c r="D34" s="26" t="s">
        <v>21</v>
      </c>
      <c r="E34" s="23" t="s">
        <v>22</v>
      </c>
      <c r="F34" s="23" t="s">
        <v>23</v>
      </c>
      <c r="G34" s="27">
        <v>9966.2000000000007</v>
      </c>
      <c r="H34" s="27">
        <v>5383.1</v>
      </c>
      <c r="I34" s="31"/>
      <c r="J34" s="31"/>
      <c r="K34" s="23"/>
    </row>
    <row r="35" spans="1:11" ht="75" x14ac:dyDescent="0.25">
      <c r="A35" s="23">
        <v>28</v>
      </c>
      <c r="B35" s="23" t="s">
        <v>50</v>
      </c>
      <c r="C35" s="23">
        <v>5252012074</v>
      </c>
      <c r="D35" s="26" t="s">
        <v>21</v>
      </c>
      <c r="E35" s="23" t="s">
        <v>22</v>
      </c>
      <c r="F35" s="23" t="s">
        <v>23</v>
      </c>
      <c r="G35" s="27">
        <v>5303</v>
      </c>
      <c r="H35" s="27">
        <v>4751</v>
      </c>
      <c r="I35" s="31"/>
      <c r="J35" s="31"/>
      <c r="K35" s="23"/>
    </row>
    <row r="36" spans="1:11" ht="75" x14ac:dyDescent="0.25">
      <c r="A36" s="23">
        <v>29</v>
      </c>
      <c r="B36" s="23" t="s">
        <v>51</v>
      </c>
      <c r="C36" s="23">
        <v>5252010038</v>
      </c>
      <c r="D36" s="26" t="s">
        <v>21</v>
      </c>
      <c r="E36" s="23" t="s">
        <v>22</v>
      </c>
      <c r="F36" s="23" t="s">
        <v>23</v>
      </c>
      <c r="G36" s="27">
        <v>5000.8</v>
      </c>
      <c r="H36" s="27">
        <v>3646.7</v>
      </c>
      <c r="I36" s="31"/>
      <c r="J36" s="31"/>
      <c r="K36" s="23"/>
    </row>
    <row r="37" spans="1:11" ht="75" x14ac:dyDescent="0.25">
      <c r="A37" s="23">
        <v>30</v>
      </c>
      <c r="B37" s="23" t="s">
        <v>52</v>
      </c>
      <c r="C37" s="23">
        <v>5252010045</v>
      </c>
      <c r="D37" s="26" t="s">
        <v>21</v>
      </c>
      <c r="E37" s="23" t="s">
        <v>22</v>
      </c>
      <c r="F37" s="23" t="s">
        <v>23</v>
      </c>
      <c r="G37" s="27">
        <v>10666.5</v>
      </c>
      <c r="H37" s="27">
        <v>5678</v>
      </c>
      <c r="I37" s="31"/>
      <c r="J37" s="31"/>
      <c r="K37" s="23"/>
    </row>
    <row r="38" spans="1:11" ht="75" x14ac:dyDescent="0.25">
      <c r="A38" s="23">
        <v>31</v>
      </c>
      <c r="B38" s="23" t="s">
        <v>53</v>
      </c>
      <c r="C38" s="23">
        <v>5252010278</v>
      </c>
      <c r="D38" s="26" t="s">
        <v>21</v>
      </c>
      <c r="E38" s="23" t="s">
        <v>22</v>
      </c>
      <c r="F38" s="23" t="s">
        <v>23</v>
      </c>
      <c r="G38" s="27">
        <v>13436.8</v>
      </c>
      <c r="H38" s="27">
        <v>6329.9</v>
      </c>
      <c r="I38" s="31"/>
      <c r="J38" s="31"/>
      <c r="K38" s="23"/>
    </row>
    <row r="39" spans="1:11" ht="75" x14ac:dyDescent="0.25">
      <c r="A39" s="23">
        <v>32</v>
      </c>
      <c r="B39" s="23" t="s">
        <v>54</v>
      </c>
      <c r="C39" s="23">
        <v>5252010020</v>
      </c>
      <c r="D39" s="26" t="s">
        <v>21</v>
      </c>
      <c r="E39" s="23" t="s">
        <v>22</v>
      </c>
      <c r="F39" s="23" t="s">
        <v>23</v>
      </c>
      <c r="G39" s="27">
        <v>16530.099999999999</v>
      </c>
      <c r="H39" s="27">
        <v>7463.4</v>
      </c>
      <c r="I39" s="31"/>
      <c r="J39" s="31"/>
      <c r="K39" s="23"/>
    </row>
    <row r="40" spans="1:11" ht="75" x14ac:dyDescent="0.25">
      <c r="A40" s="23">
        <v>33</v>
      </c>
      <c r="B40" s="23" t="s">
        <v>55</v>
      </c>
      <c r="C40" s="23">
        <v>5252010550</v>
      </c>
      <c r="D40" s="26" t="s">
        <v>21</v>
      </c>
      <c r="E40" s="23" t="s">
        <v>22</v>
      </c>
      <c r="F40" s="23" t="s">
        <v>23</v>
      </c>
      <c r="G40" s="27">
        <v>5488.9</v>
      </c>
      <c r="H40" s="27">
        <v>3953.4</v>
      </c>
      <c r="I40" s="31"/>
      <c r="J40" s="31"/>
      <c r="K40" s="23"/>
    </row>
    <row r="41" spans="1:11" ht="75" x14ac:dyDescent="0.25">
      <c r="A41" s="23">
        <v>34</v>
      </c>
      <c r="B41" s="23" t="s">
        <v>56</v>
      </c>
      <c r="C41" s="23">
        <v>5252009787</v>
      </c>
      <c r="D41" s="26" t="s">
        <v>21</v>
      </c>
      <c r="E41" s="23" t="s">
        <v>22</v>
      </c>
      <c r="F41" s="23" t="s">
        <v>23</v>
      </c>
      <c r="G41" s="27">
        <v>6025.7</v>
      </c>
      <c r="H41" s="27">
        <v>3911.7</v>
      </c>
      <c r="I41" s="31"/>
      <c r="J41" s="31"/>
      <c r="K41" s="23"/>
    </row>
    <row r="42" spans="1:11" ht="75" x14ac:dyDescent="0.25">
      <c r="A42" s="23">
        <v>35</v>
      </c>
      <c r="B42" s="23" t="s">
        <v>57</v>
      </c>
      <c r="C42" s="23">
        <v>5252010119</v>
      </c>
      <c r="D42" s="26" t="s">
        <v>21</v>
      </c>
      <c r="E42" s="23" t="s">
        <v>22</v>
      </c>
      <c r="F42" s="23" t="s">
        <v>23</v>
      </c>
      <c r="G42" s="27">
        <v>5364.1</v>
      </c>
      <c r="H42" s="27">
        <v>3782.6</v>
      </c>
      <c r="I42" s="31"/>
      <c r="J42" s="31"/>
      <c r="K42" s="23"/>
    </row>
    <row r="43" spans="1:11" ht="75" x14ac:dyDescent="0.25">
      <c r="A43" s="23">
        <v>36</v>
      </c>
      <c r="B43" s="23" t="s">
        <v>58</v>
      </c>
      <c r="C43" s="23">
        <v>5252010126</v>
      </c>
      <c r="D43" s="26" t="s">
        <v>21</v>
      </c>
      <c r="E43" s="23" t="s">
        <v>22</v>
      </c>
      <c r="F43" s="23" t="s">
        <v>23</v>
      </c>
      <c r="G43" s="27">
        <v>4006.3</v>
      </c>
      <c r="H43" s="27">
        <v>3720.8</v>
      </c>
      <c r="I43" s="31"/>
      <c r="J43" s="31"/>
      <c r="K43" s="23"/>
    </row>
    <row r="44" spans="1:11" ht="75" x14ac:dyDescent="0.25">
      <c r="A44" s="23">
        <v>37</v>
      </c>
      <c r="B44" s="23" t="s">
        <v>59</v>
      </c>
      <c r="C44" s="23">
        <v>5252009963</v>
      </c>
      <c r="D44" s="26" t="s">
        <v>21</v>
      </c>
      <c r="E44" s="23" t="s">
        <v>22</v>
      </c>
      <c r="F44" s="23" t="s">
        <v>23</v>
      </c>
      <c r="G44" s="27">
        <v>12278.8</v>
      </c>
      <c r="H44" s="27">
        <v>8634.2000000000007</v>
      </c>
      <c r="I44" s="31"/>
      <c r="J44" s="31"/>
      <c r="K44" s="23"/>
    </row>
    <row r="45" spans="1:11" ht="75" x14ac:dyDescent="0.25">
      <c r="A45" s="23">
        <v>38</v>
      </c>
      <c r="B45" s="23" t="s">
        <v>60</v>
      </c>
      <c r="C45" s="23">
        <v>5252009924</v>
      </c>
      <c r="D45" s="26" t="s">
        <v>21</v>
      </c>
      <c r="E45" s="23" t="s">
        <v>22</v>
      </c>
      <c r="F45" s="23" t="s">
        <v>23</v>
      </c>
      <c r="G45" s="27">
        <v>16347</v>
      </c>
      <c r="H45" s="27">
        <v>8701.1</v>
      </c>
      <c r="I45" s="31"/>
      <c r="J45" s="31"/>
      <c r="K45" s="23"/>
    </row>
    <row r="46" spans="1:11" s="19" customFormat="1" ht="15" customHeight="1" x14ac:dyDescent="0.25">
      <c r="A46" s="20" t="s">
        <v>121</v>
      </c>
      <c r="B46" s="21"/>
      <c r="C46" s="21"/>
      <c r="D46" s="21"/>
      <c r="E46" s="21"/>
      <c r="F46" s="21"/>
      <c r="G46" s="21"/>
      <c r="H46" s="21"/>
      <c r="I46" s="21"/>
      <c r="J46" s="21"/>
      <c r="K46" s="22"/>
    </row>
    <row r="47" spans="1:11" ht="75" x14ac:dyDescent="0.25">
      <c r="A47" s="23">
        <v>39</v>
      </c>
      <c r="B47" s="23" t="s">
        <v>61</v>
      </c>
      <c r="C47" s="23">
        <v>5252007927</v>
      </c>
      <c r="D47" s="26" t="s">
        <v>21</v>
      </c>
      <c r="E47" s="32" t="s">
        <v>62</v>
      </c>
      <c r="F47" s="32" t="s">
        <v>63</v>
      </c>
      <c r="G47" s="27">
        <v>51834.1</v>
      </c>
      <c r="H47" s="27">
        <v>12773.5</v>
      </c>
      <c r="I47" s="31"/>
      <c r="J47" s="31"/>
      <c r="K47" s="23"/>
    </row>
    <row r="48" spans="1:11" ht="75" x14ac:dyDescent="0.25">
      <c r="A48" s="23">
        <v>40</v>
      </c>
      <c r="B48" s="23" t="s">
        <v>64</v>
      </c>
      <c r="C48" s="23">
        <v>5252010380</v>
      </c>
      <c r="D48" s="26" t="s">
        <v>21</v>
      </c>
      <c r="E48" s="32" t="s">
        <v>62</v>
      </c>
      <c r="F48" s="32" t="s">
        <v>63</v>
      </c>
      <c r="G48" s="27">
        <v>50414.2</v>
      </c>
      <c r="H48" s="27">
        <v>6968.7</v>
      </c>
      <c r="I48" s="31"/>
      <c r="J48" s="31"/>
      <c r="K48" s="23"/>
    </row>
    <row r="49" spans="1:11" ht="75" x14ac:dyDescent="0.25">
      <c r="A49" s="23">
        <v>41</v>
      </c>
      <c r="B49" s="23" t="s">
        <v>65</v>
      </c>
      <c r="C49" s="23">
        <v>5252010302</v>
      </c>
      <c r="D49" s="26" t="s">
        <v>21</v>
      </c>
      <c r="E49" s="32" t="s">
        <v>62</v>
      </c>
      <c r="F49" s="32" t="s">
        <v>63</v>
      </c>
      <c r="G49" s="27">
        <v>37050.400000000001</v>
      </c>
      <c r="H49" s="27">
        <v>8593</v>
      </c>
      <c r="I49" s="31"/>
      <c r="J49" s="31"/>
      <c r="K49" s="23"/>
    </row>
    <row r="50" spans="1:11" ht="75" x14ac:dyDescent="0.25">
      <c r="A50" s="23">
        <v>42</v>
      </c>
      <c r="B50" s="23" t="s">
        <v>66</v>
      </c>
      <c r="C50" s="23">
        <v>5252008328</v>
      </c>
      <c r="D50" s="26" t="s">
        <v>21</v>
      </c>
      <c r="E50" s="32" t="s">
        <v>62</v>
      </c>
      <c r="F50" s="32" t="s">
        <v>63</v>
      </c>
      <c r="G50" s="27">
        <v>45074.8</v>
      </c>
      <c r="H50" s="27">
        <v>8114.5</v>
      </c>
      <c r="I50" s="31"/>
      <c r="J50" s="31"/>
      <c r="K50" s="23"/>
    </row>
    <row r="51" spans="1:11" ht="75" x14ac:dyDescent="0.25">
      <c r="A51" s="23">
        <v>43</v>
      </c>
      <c r="B51" s="23" t="s">
        <v>67</v>
      </c>
      <c r="C51" s="23">
        <v>5252010430</v>
      </c>
      <c r="D51" s="26" t="s">
        <v>21</v>
      </c>
      <c r="E51" s="32" t="s">
        <v>62</v>
      </c>
      <c r="F51" s="32" t="s">
        <v>63</v>
      </c>
      <c r="G51" s="27">
        <v>42440.7</v>
      </c>
      <c r="H51" s="27">
        <v>7014.2</v>
      </c>
      <c r="I51" s="31"/>
      <c r="J51" s="31"/>
      <c r="K51" s="23"/>
    </row>
    <row r="52" spans="1:11" ht="75" x14ac:dyDescent="0.25">
      <c r="A52" s="23">
        <v>44</v>
      </c>
      <c r="B52" s="23" t="s">
        <v>68</v>
      </c>
      <c r="C52" s="23">
        <v>5252007691</v>
      </c>
      <c r="D52" s="26" t="s">
        <v>21</v>
      </c>
      <c r="E52" s="32" t="s">
        <v>62</v>
      </c>
      <c r="F52" s="32" t="s">
        <v>63</v>
      </c>
      <c r="G52" s="27">
        <v>61569</v>
      </c>
      <c r="H52" s="27">
        <v>8565.7000000000007</v>
      </c>
      <c r="I52" s="31"/>
      <c r="J52" s="31"/>
      <c r="K52" s="23"/>
    </row>
    <row r="53" spans="1:11" ht="75" x14ac:dyDescent="0.25">
      <c r="A53" s="23">
        <v>45</v>
      </c>
      <c r="B53" s="23" t="s">
        <v>69</v>
      </c>
      <c r="C53" s="23">
        <v>5252005310</v>
      </c>
      <c r="D53" s="26" t="s">
        <v>21</v>
      </c>
      <c r="E53" s="32" t="s">
        <v>62</v>
      </c>
      <c r="F53" s="32" t="s">
        <v>63</v>
      </c>
      <c r="G53" s="27">
        <v>68363.399999999994</v>
      </c>
      <c r="H53" s="27">
        <v>16885.400000000001</v>
      </c>
      <c r="I53" s="31"/>
      <c r="J53" s="31"/>
      <c r="K53" s="23"/>
    </row>
    <row r="54" spans="1:11" ht="75" x14ac:dyDescent="0.25">
      <c r="A54" s="23">
        <v>46</v>
      </c>
      <c r="B54" s="23" t="s">
        <v>70</v>
      </c>
      <c r="C54" s="23">
        <v>5252010398</v>
      </c>
      <c r="D54" s="26" t="s">
        <v>21</v>
      </c>
      <c r="E54" s="32" t="s">
        <v>62</v>
      </c>
      <c r="F54" s="32" t="s">
        <v>63</v>
      </c>
      <c r="G54" s="27">
        <v>44048.5</v>
      </c>
      <c r="H54" s="27">
        <v>8188.5</v>
      </c>
      <c r="I54" s="31"/>
      <c r="J54" s="31"/>
      <c r="K54" s="23"/>
    </row>
    <row r="55" spans="1:11" ht="75" x14ac:dyDescent="0.25">
      <c r="A55" s="23">
        <v>47</v>
      </c>
      <c r="B55" s="23" t="s">
        <v>71</v>
      </c>
      <c r="C55" s="23">
        <v>5252010422</v>
      </c>
      <c r="D55" s="26" t="s">
        <v>21</v>
      </c>
      <c r="E55" s="32" t="s">
        <v>62</v>
      </c>
      <c r="F55" s="32" t="s">
        <v>63</v>
      </c>
      <c r="G55" s="27">
        <v>61552</v>
      </c>
      <c r="H55" s="27">
        <v>13824.3</v>
      </c>
      <c r="I55" s="31"/>
      <c r="J55" s="31"/>
      <c r="K55" s="23"/>
    </row>
    <row r="56" spans="1:11" ht="75" x14ac:dyDescent="0.25">
      <c r="A56" s="23">
        <v>48</v>
      </c>
      <c r="B56" s="23" t="s">
        <v>72</v>
      </c>
      <c r="C56" s="23">
        <v>5252052616</v>
      </c>
      <c r="D56" s="26" t="s">
        <v>21</v>
      </c>
      <c r="E56" s="32" t="s">
        <v>62</v>
      </c>
      <c r="F56" s="32" t="s">
        <v>63</v>
      </c>
      <c r="G56" s="27">
        <v>0</v>
      </c>
      <c r="H56" s="27">
        <v>330</v>
      </c>
      <c r="I56" s="31"/>
      <c r="J56" s="31"/>
      <c r="K56" s="23"/>
    </row>
    <row r="57" spans="1:11" ht="75" x14ac:dyDescent="0.25">
      <c r="A57" s="23">
        <v>48</v>
      </c>
      <c r="B57" s="23" t="s">
        <v>73</v>
      </c>
      <c r="C57" s="23">
        <v>5252010454</v>
      </c>
      <c r="D57" s="26" t="s">
        <v>21</v>
      </c>
      <c r="E57" s="32" t="s">
        <v>62</v>
      </c>
      <c r="F57" s="32" t="s">
        <v>63</v>
      </c>
      <c r="G57" s="27">
        <v>45111.1</v>
      </c>
      <c r="H57" s="27">
        <v>8608.7000000000007</v>
      </c>
      <c r="I57" s="31"/>
      <c r="J57" s="31"/>
      <c r="K57" s="23"/>
    </row>
    <row r="58" spans="1:11" ht="75" x14ac:dyDescent="0.25">
      <c r="A58" s="23">
        <v>49</v>
      </c>
      <c r="B58" s="23" t="s">
        <v>74</v>
      </c>
      <c r="C58" s="23">
        <v>5252010486</v>
      </c>
      <c r="D58" s="26" t="s">
        <v>21</v>
      </c>
      <c r="E58" s="32" t="s">
        <v>62</v>
      </c>
      <c r="F58" s="32" t="s">
        <v>63</v>
      </c>
      <c r="G58" s="27">
        <v>38612.6</v>
      </c>
      <c r="H58" s="27">
        <v>11336.4</v>
      </c>
      <c r="I58" s="31"/>
      <c r="J58" s="31"/>
      <c r="K58" s="23"/>
    </row>
    <row r="59" spans="1:11" ht="75" x14ac:dyDescent="0.25">
      <c r="A59" s="23">
        <v>50</v>
      </c>
      <c r="B59" s="23" t="s">
        <v>75</v>
      </c>
      <c r="C59" s="23">
        <v>5252009522</v>
      </c>
      <c r="D59" s="26" t="s">
        <v>21</v>
      </c>
      <c r="E59" s="32" t="s">
        <v>62</v>
      </c>
      <c r="F59" s="32" t="s">
        <v>63</v>
      </c>
      <c r="G59" s="27">
        <v>27974</v>
      </c>
      <c r="H59" s="27">
        <v>8790.7999999999993</v>
      </c>
      <c r="I59" s="31"/>
      <c r="J59" s="31"/>
      <c r="K59" s="23"/>
    </row>
    <row r="60" spans="1:11" ht="75" x14ac:dyDescent="0.25">
      <c r="A60" s="23">
        <v>51</v>
      </c>
      <c r="B60" s="23" t="s">
        <v>76</v>
      </c>
      <c r="C60" s="23">
        <v>5252008617</v>
      </c>
      <c r="D60" s="26" t="s">
        <v>21</v>
      </c>
      <c r="E60" s="32" t="s">
        <v>62</v>
      </c>
      <c r="F60" s="32" t="s">
        <v>63</v>
      </c>
      <c r="G60" s="27">
        <v>30504.400000000001</v>
      </c>
      <c r="H60" s="27">
        <v>9809.2000000000007</v>
      </c>
      <c r="I60" s="31"/>
      <c r="J60" s="31"/>
      <c r="K60" s="23"/>
    </row>
    <row r="61" spans="1:11" ht="75" x14ac:dyDescent="0.25">
      <c r="A61" s="23">
        <v>52</v>
      </c>
      <c r="B61" s="23" t="s">
        <v>77</v>
      </c>
      <c r="C61" s="23">
        <v>5252010310</v>
      </c>
      <c r="D61" s="26" t="s">
        <v>21</v>
      </c>
      <c r="E61" s="32" t="s">
        <v>62</v>
      </c>
      <c r="F61" s="32" t="s">
        <v>63</v>
      </c>
      <c r="G61" s="27">
        <v>37380.5</v>
      </c>
      <c r="H61" s="27">
        <v>11875.8</v>
      </c>
      <c r="I61" s="31"/>
      <c r="J61" s="31"/>
      <c r="K61" s="23"/>
    </row>
    <row r="62" spans="1:11" ht="75" x14ac:dyDescent="0.25">
      <c r="A62" s="23">
        <v>53</v>
      </c>
      <c r="B62" s="23" t="s">
        <v>78</v>
      </c>
      <c r="C62" s="23">
        <v>5252010599</v>
      </c>
      <c r="D62" s="26" t="s">
        <v>21</v>
      </c>
      <c r="E62" s="32" t="s">
        <v>62</v>
      </c>
      <c r="F62" s="32" t="s">
        <v>63</v>
      </c>
      <c r="G62" s="27">
        <v>15412.4</v>
      </c>
      <c r="H62" s="27">
        <v>4972.5</v>
      </c>
      <c r="I62" s="31"/>
      <c r="J62" s="31"/>
      <c r="K62" s="23"/>
    </row>
    <row r="63" spans="1:11" ht="75" x14ac:dyDescent="0.25">
      <c r="A63" s="23">
        <v>54</v>
      </c>
      <c r="B63" s="23" t="s">
        <v>79</v>
      </c>
      <c r="C63" s="23">
        <v>5252007941</v>
      </c>
      <c r="D63" s="26" t="s">
        <v>21</v>
      </c>
      <c r="E63" s="32" t="s">
        <v>62</v>
      </c>
      <c r="F63" s="32" t="s">
        <v>63</v>
      </c>
      <c r="G63" s="27">
        <v>13504.5</v>
      </c>
      <c r="H63" s="27">
        <v>7464.8</v>
      </c>
      <c r="I63" s="31"/>
      <c r="J63" s="31"/>
      <c r="K63" s="23"/>
    </row>
    <row r="64" spans="1:11" ht="75" x14ac:dyDescent="0.25">
      <c r="A64" s="23">
        <v>55</v>
      </c>
      <c r="B64" s="23" t="s">
        <v>80</v>
      </c>
      <c r="C64" s="23">
        <v>5252010373</v>
      </c>
      <c r="D64" s="26" t="s">
        <v>21</v>
      </c>
      <c r="E64" s="32" t="s">
        <v>62</v>
      </c>
      <c r="F64" s="32" t="s">
        <v>63</v>
      </c>
      <c r="G64" s="27">
        <v>15203.9</v>
      </c>
      <c r="H64" s="27">
        <v>4879.5</v>
      </c>
      <c r="I64" s="31"/>
      <c r="J64" s="31"/>
      <c r="K64" s="23"/>
    </row>
    <row r="65" spans="1:11" ht="75" x14ac:dyDescent="0.25">
      <c r="A65" s="23">
        <v>56</v>
      </c>
      <c r="B65" s="23" t="s">
        <v>81</v>
      </c>
      <c r="C65" s="23">
        <v>5252010359</v>
      </c>
      <c r="D65" s="26" t="s">
        <v>21</v>
      </c>
      <c r="E65" s="32" t="s">
        <v>62</v>
      </c>
      <c r="F65" s="32" t="s">
        <v>63</v>
      </c>
      <c r="G65" s="27">
        <v>20537.099999999999</v>
      </c>
      <c r="H65" s="27">
        <v>9135.2000000000007</v>
      </c>
      <c r="I65" s="31"/>
      <c r="J65" s="31"/>
      <c r="K65" s="23"/>
    </row>
    <row r="66" spans="1:11" ht="75" x14ac:dyDescent="0.25">
      <c r="A66" s="23">
        <v>57</v>
      </c>
      <c r="B66" s="23" t="s">
        <v>82</v>
      </c>
      <c r="C66" s="23">
        <v>5252011419</v>
      </c>
      <c r="D66" s="26" t="s">
        <v>21</v>
      </c>
      <c r="E66" s="32" t="s">
        <v>62</v>
      </c>
      <c r="F66" s="32" t="s">
        <v>63</v>
      </c>
      <c r="G66" s="27">
        <v>30034.400000000001</v>
      </c>
      <c r="H66" s="27">
        <v>6887.2</v>
      </c>
      <c r="I66" s="31"/>
      <c r="J66" s="31"/>
      <c r="K66" s="23"/>
    </row>
    <row r="67" spans="1:11" ht="75" x14ac:dyDescent="0.25">
      <c r="A67" s="23">
        <v>58</v>
      </c>
      <c r="B67" s="23" t="s">
        <v>83</v>
      </c>
      <c r="C67" s="23">
        <v>5252006779</v>
      </c>
      <c r="D67" s="26" t="s">
        <v>21</v>
      </c>
      <c r="E67" s="32" t="s">
        <v>62</v>
      </c>
      <c r="F67" s="32" t="s">
        <v>63</v>
      </c>
      <c r="G67" s="27">
        <v>21451.3</v>
      </c>
      <c r="H67" s="27">
        <v>8671.7999999999993</v>
      </c>
      <c r="I67" s="31"/>
      <c r="J67" s="31"/>
      <c r="K67" s="23"/>
    </row>
    <row r="68" spans="1:11" s="19" customFormat="1" ht="15" customHeight="1" x14ac:dyDescent="0.25">
      <c r="A68" s="20" t="s">
        <v>122</v>
      </c>
      <c r="B68" s="21"/>
      <c r="C68" s="21"/>
      <c r="D68" s="21"/>
      <c r="E68" s="21"/>
      <c r="F68" s="21"/>
      <c r="G68" s="21"/>
      <c r="H68" s="21"/>
      <c r="I68" s="21"/>
      <c r="J68" s="21"/>
      <c r="K68" s="22"/>
    </row>
    <row r="69" spans="1:11" ht="75" x14ac:dyDescent="0.25">
      <c r="A69" s="23">
        <v>59</v>
      </c>
      <c r="B69" s="23" t="s">
        <v>84</v>
      </c>
      <c r="C69" s="23">
        <v>5252004267</v>
      </c>
      <c r="D69" s="26" t="s">
        <v>21</v>
      </c>
      <c r="E69" s="33" t="s">
        <v>85</v>
      </c>
      <c r="F69" s="33" t="s">
        <v>86</v>
      </c>
      <c r="G69" s="27">
        <v>742.9</v>
      </c>
      <c r="H69" s="27">
        <v>44653</v>
      </c>
      <c r="I69" s="31"/>
      <c r="J69" s="31"/>
      <c r="K69" s="23"/>
    </row>
    <row r="70" spans="1:11" ht="75" x14ac:dyDescent="0.25">
      <c r="A70" s="23">
        <v>60</v>
      </c>
      <c r="B70" s="23" t="s">
        <v>87</v>
      </c>
      <c r="C70" s="23">
        <v>5252011698</v>
      </c>
      <c r="D70" s="26" t="s">
        <v>21</v>
      </c>
      <c r="E70" s="33" t="s">
        <v>85</v>
      </c>
      <c r="F70" s="33" t="s">
        <v>86</v>
      </c>
      <c r="G70" s="27">
        <v>544.70000000000005</v>
      </c>
      <c r="H70" s="27">
        <v>33500</v>
      </c>
      <c r="I70" s="31"/>
      <c r="J70" s="31"/>
      <c r="K70" s="23"/>
    </row>
    <row r="71" spans="1:11" ht="75" x14ac:dyDescent="0.25">
      <c r="A71" s="23">
        <v>61</v>
      </c>
      <c r="B71" s="23" t="s">
        <v>88</v>
      </c>
      <c r="C71" s="23">
        <v>5252011296</v>
      </c>
      <c r="D71" s="26" t="s">
        <v>21</v>
      </c>
      <c r="E71" s="33" t="s">
        <v>85</v>
      </c>
      <c r="F71" s="33" t="s">
        <v>86</v>
      </c>
      <c r="G71" s="27">
        <v>271.8</v>
      </c>
      <c r="H71" s="27">
        <v>9217</v>
      </c>
      <c r="I71" s="31"/>
      <c r="J71" s="31"/>
      <c r="K71" s="23"/>
    </row>
    <row r="72" spans="1:11" ht="75" x14ac:dyDescent="0.25">
      <c r="A72" s="23">
        <v>62</v>
      </c>
      <c r="B72" s="23" t="s">
        <v>89</v>
      </c>
      <c r="C72" s="23">
        <v>5252010817</v>
      </c>
      <c r="D72" s="26" t="s">
        <v>21</v>
      </c>
      <c r="E72" s="33" t="s">
        <v>85</v>
      </c>
      <c r="F72" s="33" t="s">
        <v>86</v>
      </c>
      <c r="G72" s="27">
        <v>1350.6</v>
      </c>
      <c r="H72" s="27">
        <v>24137.1</v>
      </c>
      <c r="I72" s="31"/>
      <c r="J72" s="31"/>
      <c r="K72" s="23"/>
    </row>
    <row r="73" spans="1:11" ht="75" x14ac:dyDescent="0.25">
      <c r="A73" s="23">
        <v>63</v>
      </c>
      <c r="B73" s="23" t="s">
        <v>90</v>
      </c>
      <c r="C73" s="23">
        <v>5252013166</v>
      </c>
      <c r="D73" s="26" t="s">
        <v>21</v>
      </c>
      <c r="E73" s="33" t="s">
        <v>85</v>
      </c>
      <c r="F73" s="33" t="s">
        <v>86</v>
      </c>
      <c r="G73" s="27">
        <v>0</v>
      </c>
      <c r="H73" s="27">
        <v>3302.2</v>
      </c>
      <c r="I73" s="31"/>
      <c r="J73" s="31"/>
      <c r="K73" s="23"/>
    </row>
    <row r="74" spans="1:11" s="19" customFormat="1" ht="59.25" customHeight="1" x14ac:dyDescent="0.25">
      <c r="A74" s="23">
        <v>64</v>
      </c>
      <c r="B74" s="23" t="s">
        <v>158</v>
      </c>
      <c r="C74" s="23">
        <v>5252008600</v>
      </c>
      <c r="D74" s="23" t="s">
        <v>143</v>
      </c>
      <c r="E74" s="23" t="s">
        <v>85</v>
      </c>
      <c r="F74" s="23" t="s">
        <v>159</v>
      </c>
      <c r="G74" s="27">
        <f>1671481.4/1000</f>
        <v>1671.4813999999999</v>
      </c>
      <c r="H74" s="27">
        <f>52968282.73/1000</f>
        <v>52968.282729999999</v>
      </c>
      <c r="I74" s="34"/>
      <c r="J74" s="34"/>
      <c r="K74" s="35"/>
    </row>
    <row r="75" spans="1:11" s="19" customFormat="1" ht="59.25" customHeight="1" x14ac:dyDescent="0.15">
      <c r="A75" s="23">
        <v>65</v>
      </c>
      <c r="B75" s="23" t="s">
        <v>160</v>
      </c>
      <c r="C75" s="23">
        <v>5252011472</v>
      </c>
      <c r="D75" s="23" t="s">
        <v>143</v>
      </c>
      <c r="E75" s="23" t="s">
        <v>85</v>
      </c>
      <c r="F75" s="23" t="s">
        <v>159</v>
      </c>
      <c r="G75" s="27">
        <f>5059629.29/1000</f>
        <v>5059.6292899999999</v>
      </c>
      <c r="H75" s="27">
        <f>15099633.05/1000</f>
        <v>15099.63305</v>
      </c>
      <c r="I75" s="34"/>
      <c r="J75" s="36"/>
      <c r="K75" s="35"/>
    </row>
    <row r="76" spans="1:11" s="19" customFormat="1" ht="59.25" customHeight="1" x14ac:dyDescent="0.25">
      <c r="A76" s="23">
        <v>66</v>
      </c>
      <c r="B76" s="23" t="s">
        <v>161</v>
      </c>
      <c r="C76" s="23">
        <v>5252011610</v>
      </c>
      <c r="D76" s="23" t="s">
        <v>143</v>
      </c>
      <c r="E76" s="23" t="s">
        <v>85</v>
      </c>
      <c r="F76" s="23" t="s">
        <v>159</v>
      </c>
      <c r="G76" s="27">
        <f>2000000/1000</f>
        <v>2000</v>
      </c>
      <c r="H76" s="27">
        <f>18283927.8/1000</f>
        <v>18283.927800000001</v>
      </c>
      <c r="I76" s="34"/>
      <c r="J76" s="34"/>
      <c r="K76" s="35"/>
    </row>
    <row r="77" spans="1:11" s="19" customFormat="1" ht="59.25" customHeight="1" x14ac:dyDescent="0.25">
      <c r="A77" s="23">
        <v>67</v>
      </c>
      <c r="B77" s="23" t="s">
        <v>162</v>
      </c>
      <c r="C77" s="23">
        <v>5252012356</v>
      </c>
      <c r="D77" s="23" t="s">
        <v>143</v>
      </c>
      <c r="E77" s="23" t="s">
        <v>85</v>
      </c>
      <c r="F77" s="23" t="s">
        <v>159</v>
      </c>
      <c r="G77" s="27">
        <f>1000000/1000</f>
        <v>1000</v>
      </c>
      <c r="H77" s="27">
        <f>17185656.18/1000</f>
        <v>17185.656179999998</v>
      </c>
      <c r="I77" s="34"/>
      <c r="J77" s="34"/>
      <c r="K77" s="35"/>
    </row>
    <row r="78" spans="1:11" s="19" customFormat="1" ht="59.25" customHeight="1" x14ac:dyDescent="0.25">
      <c r="A78" s="23">
        <v>68</v>
      </c>
      <c r="B78" s="23" t="s">
        <v>163</v>
      </c>
      <c r="C78" s="23">
        <v>5252022146</v>
      </c>
      <c r="D78" s="23" t="s">
        <v>143</v>
      </c>
      <c r="E78" s="23" t="s">
        <v>85</v>
      </c>
      <c r="F78" s="23" t="s">
        <v>159</v>
      </c>
      <c r="G78" s="27">
        <f>2640897/1000</f>
        <v>2640.8969999999999</v>
      </c>
      <c r="H78" s="27">
        <f>54856082.06/1000</f>
        <v>54856.082060000001</v>
      </c>
      <c r="I78" s="34"/>
      <c r="J78" s="34"/>
      <c r="K78" s="35"/>
    </row>
    <row r="79" spans="1:11" s="19" customFormat="1" ht="59.25" customHeight="1" x14ac:dyDescent="0.25">
      <c r="A79" s="23">
        <v>69</v>
      </c>
      <c r="B79" s="23" t="s">
        <v>164</v>
      </c>
      <c r="C79" s="23">
        <v>5252031990</v>
      </c>
      <c r="D79" s="23" t="s">
        <v>143</v>
      </c>
      <c r="E79" s="23" t="s">
        <v>154</v>
      </c>
      <c r="F79" s="23" t="s">
        <v>155</v>
      </c>
      <c r="G79" s="27"/>
      <c r="H79" s="27">
        <f>20685738/1000</f>
        <v>20685.738000000001</v>
      </c>
      <c r="I79" s="34"/>
      <c r="J79" s="34"/>
      <c r="K79" s="35"/>
    </row>
    <row r="80" spans="1:11" s="19" customFormat="1" ht="59.25" customHeight="1" x14ac:dyDescent="0.25">
      <c r="A80" s="23">
        <v>70</v>
      </c>
      <c r="B80" s="23" t="s">
        <v>165</v>
      </c>
      <c r="C80" s="23">
        <v>5252017509</v>
      </c>
      <c r="D80" s="23" t="s">
        <v>143</v>
      </c>
      <c r="E80" s="23" t="s">
        <v>154</v>
      </c>
      <c r="F80" s="23" t="s">
        <v>155</v>
      </c>
      <c r="G80" s="27"/>
      <c r="H80" s="27">
        <f>11527984/1000</f>
        <v>11527.984</v>
      </c>
      <c r="I80" s="34"/>
      <c r="J80" s="34"/>
      <c r="K80" s="35"/>
    </row>
    <row r="81" spans="1:11" s="19" customFormat="1" ht="59.25" customHeight="1" x14ac:dyDescent="0.25">
      <c r="A81" s="23">
        <v>71</v>
      </c>
      <c r="B81" s="23" t="s">
        <v>166</v>
      </c>
      <c r="C81" s="23">
        <v>5252030080</v>
      </c>
      <c r="D81" s="23" t="s">
        <v>143</v>
      </c>
      <c r="E81" s="23" t="s">
        <v>154</v>
      </c>
      <c r="F81" s="23" t="s">
        <v>155</v>
      </c>
      <c r="G81" s="27">
        <f>52470.6/1000</f>
        <v>52.470599999999997</v>
      </c>
      <c r="H81" s="27">
        <f>25779954/1000</f>
        <v>25779.954000000002</v>
      </c>
      <c r="I81" s="34"/>
      <c r="J81" s="34"/>
      <c r="K81" s="35"/>
    </row>
    <row r="82" spans="1:11" s="19" customFormat="1" ht="15" customHeight="1" x14ac:dyDescent="0.25">
      <c r="A82" s="20" t="s">
        <v>123</v>
      </c>
      <c r="B82" s="21"/>
      <c r="C82" s="21"/>
      <c r="D82" s="21"/>
      <c r="E82" s="21"/>
      <c r="F82" s="21"/>
      <c r="G82" s="21"/>
      <c r="H82" s="21"/>
      <c r="I82" s="21"/>
      <c r="J82" s="21"/>
      <c r="K82" s="22"/>
    </row>
    <row r="83" spans="1:11" s="19" customFormat="1" ht="15" customHeight="1" x14ac:dyDescent="0.25">
      <c r="A83" s="20" t="s">
        <v>124</v>
      </c>
      <c r="B83" s="21"/>
      <c r="C83" s="21"/>
      <c r="D83" s="21"/>
      <c r="E83" s="21"/>
      <c r="F83" s="21"/>
      <c r="G83" s="21"/>
      <c r="H83" s="21"/>
      <c r="I83" s="21"/>
      <c r="J83" s="21"/>
      <c r="K83" s="22"/>
    </row>
    <row r="84" spans="1:11" s="19" customFormat="1" ht="108" customHeight="1" x14ac:dyDescent="0.25">
      <c r="A84" s="17">
        <v>72</v>
      </c>
      <c r="B84" s="37" t="s">
        <v>142</v>
      </c>
      <c r="C84" s="38">
        <v>5252017001</v>
      </c>
      <c r="D84" s="39" t="s">
        <v>143</v>
      </c>
      <c r="E84" s="35" t="s">
        <v>144</v>
      </c>
      <c r="F84" s="35" t="s">
        <v>145</v>
      </c>
      <c r="G84" s="27">
        <f>3180589.6/1000</f>
        <v>3180.5896000000002</v>
      </c>
      <c r="H84" s="27">
        <f>51868600/1000</f>
        <v>51868.6</v>
      </c>
      <c r="I84" s="34"/>
      <c r="J84" s="34"/>
      <c r="K84" s="35"/>
    </row>
    <row r="85" spans="1:11" s="19" customFormat="1" ht="59.25" customHeight="1" x14ac:dyDescent="0.25">
      <c r="A85" s="17">
        <v>73</v>
      </c>
      <c r="B85" s="37" t="s">
        <v>146</v>
      </c>
      <c r="C85" s="38">
        <v>5252046330</v>
      </c>
      <c r="D85" s="39" t="s">
        <v>143</v>
      </c>
      <c r="E85" s="35" t="s">
        <v>144</v>
      </c>
      <c r="F85" s="35" t="s">
        <v>145</v>
      </c>
      <c r="G85" s="27">
        <f>3012101.65/1000</f>
        <v>3012.1016500000001</v>
      </c>
      <c r="H85" s="27">
        <f>75328581.92/1000</f>
        <v>75328.581919999997</v>
      </c>
      <c r="I85" s="34"/>
      <c r="J85" s="34"/>
      <c r="K85" s="35"/>
    </row>
    <row r="86" spans="1:11" s="19" customFormat="1" ht="59.25" customHeight="1" x14ac:dyDescent="0.25">
      <c r="A86" s="17">
        <v>74</v>
      </c>
      <c r="B86" s="37" t="s">
        <v>147</v>
      </c>
      <c r="C86" s="38">
        <v>5252012236</v>
      </c>
      <c r="D86" s="39" t="s">
        <v>143</v>
      </c>
      <c r="E86" s="35" t="s">
        <v>148</v>
      </c>
      <c r="F86" s="35" t="s">
        <v>149</v>
      </c>
      <c r="G86" s="27">
        <f>18652248.37/1000</f>
        <v>18652.248370000001</v>
      </c>
      <c r="H86" s="27">
        <f>12625756.16/1000</f>
        <v>12625.756160000001</v>
      </c>
      <c r="I86" s="34"/>
      <c r="J86" s="34"/>
      <c r="K86" s="35"/>
    </row>
    <row r="87" spans="1:11" s="19" customFormat="1" ht="59.25" customHeight="1" x14ac:dyDescent="0.25">
      <c r="A87" s="17">
        <v>75</v>
      </c>
      <c r="B87" s="37" t="s">
        <v>150</v>
      </c>
      <c r="C87" s="38">
        <v>5252030161</v>
      </c>
      <c r="D87" s="39" t="s">
        <v>143</v>
      </c>
      <c r="E87" s="35" t="s">
        <v>151</v>
      </c>
      <c r="F87" s="35" t="s">
        <v>152</v>
      </c>
      <c r="G87" s="27">
        <f>6402239.74/1000</f>
        <v>6402.23974</v>
      </c>
      <c r="H87" s="27">
        <f>46052407.2/1000</f>
        <v>46052.407200000001</v>
      </c>
      <c r="I87" s="34"/>
      <c r="J87" s="34"/>
      <c r="K87" s="35"/>
    </row>
    <row r="88" spans="1:11" s="19" customFormat="1" ht="59.25" customHeight="1" x14ac:dyDescent="0.25">
      <c r="A88" s="17">
        <v>76</v>
      </c>
      <c r="B88" s="37" t="s">
        <v>153</v>
      </c>
      <c r="C88" s="38">
        <v>5252030186</v>
      </c>
      <c r="D88" s="39" t="s">
        <v>143</v>
      </c>
      <c r="E88" s="35" t="s">
        <v>154</v>
      </c>
      <c r="F88" s="35" t="s">
        <v>155</v>
      </c>
      <c r="G88" s="27">
        <f>560022.2/1000</f>
        <v>560.0222</v>
      </c>
      <c r="H88" s="27">
        <f>12596361.74/1000</f>
        <v>12596.36174</v>
      </c>
      <c r="I88" s="34"/>
      <c r="J88" s="34"/>
      <c r="K88" s="35"/>
    </row>
    <row r="89" spans="1:11" ht="127.5" customHeight="1" x14ac:dyDescent="0.25">
      <c r="A89" s="17">
        <v>77</v>
      </c>
      <c r="B89" s="37" t="s">
        <v>156</v>
      </c>
      <c r="C89" s="38">
        <v>5252030179</v>
      </c>
      <c r="D89" s="35" t="s">
        <v>143</v>
      </c>
      <c r="E89" s="35" t="s">
        <v>144</v>
      </c>
      <c r="F89" s="35" t="s">
        <v>157</v>
      </c>
      <c r="G89" s="27">
        <v>0</v>
      </c>
      <c r="H89" s="27">
        <v>0</v>
      </c>
      <c r="I89" s="23"/>
      <c r="J89" s="23"/>
      <c r="K89" s="23" t="s">
        <v>178</v>
      </c>
    </row>
    <row r="90" spans="1:11" s="19" customFormat="1" ht="15" customHeight="1" x14ac:dyDescent="0.25">
      <c r="A90" s="20" t="s">
        <v>125</v>
      </c>
      <c r="B90" s="21"/>
      <c r="C90" s="21"/>
      <c r="D90" s="21"/>
      <c r="E90" s="21"/>
      <c r="F90" s="21"/>
      <c r="G90" s="21"/>
      <c r="H90" s="21"/>
      <c r="I90" s="21"/>
      <c r="J90" s="21"/>
      <c r="K90" s="22"/>
    </row>
    <row r="91" spans="1:11" s="43" customFormat="1" ht="58.9" customHeight="1" x14ac:dyDescent="0.25">
      <c r="A91" s="17">
        <v>78</v>
      </c>
      <c r="B91" s="33" t="s">
        <v>105</v>
      </c>
      <c r="C91" s="40" t="s">
        <v>14</v>
      </c>
      <c r="D91" s="41" t="s">
        <v>15</v>
      </c>
      <c r="E91" s="33" t="s">
        <v>16</v>
      </c>
      <c r="F91" s="23" t="s">
        <v>17</v>
      </c>
      <c r="G91" s="27"/>
      <c r="H91" s="27">
        <v>4977.1000000000004</v>
      </c>
      <c r="I91" s="42"/>
      <c r="J91" s="42"/>
      <c r="K91" s="33"/>
    </row>
    <row r="92" spans="1:11" ht="92.25" customHeight="1" x14ac:dyDescent="0.25">
      <c r="A92" s="17">
        <v>79</v>
      </c>
      <c r="B92" s="33" t="s">
        <v>106</v>
      </c>
      <c r="C92" s="33">
        <v>5252028684</v>
      </c>
      <c r="D92" s="33" t="s">
        <v>15</v>
      </c>
      <c r="E92" s="33" t="s">
        <v>18</v>
      </c>
      <c r="F92" s="23" t="s">
        <v>19</v>
      </c>
      <c r="G92" s="27"/>
      <c r="H92" s="27">
        <v>43600.959999999999</v>
      </c>
      <c r="I92" s="44"/>
      <c r="J92" s="29"/>
      <c r="K92" s="30"/>
    </row>
    <row r="93" spans="1:11" ht="48" customHeight="1" x14ac:dyDescent="0.25">
      <c r="A93" s="17">
        <v>80</v>
      </c>
      <c r="B93" s="33" t="s">
        <v>95</v>
      </c>
      <c r="C93" s="33">
        <v>5252052648</v>
      </c>
      <c r="D93" s="33" t="s">
        <v>96</v>
      </c>
      <c r="E93" s="33" t="s">
        <v>97</v>
      </c>
      <c r="F93" s="23" t="s">
        <v>98</v>
      </c>
      <c r="G93" s="27"/>
      <c r="H93" s="27"/>
      <c r="I93" s="42">
        <v>50645</v>
      </c>
      <c r="J93" s="42">
        <v>350</v>
      </c>
      <c r="K93" s="33" t="s">
        <v>99</v>
      </c>
    </row>
    <row r="94" spans="1:11" ht="63" customHeight="1" x14ac:dyDescent="0.25">
      <c r="A94" s="17">
        <v>81</v>
      </c>
      <c r="B94" s="33" t="s">
        <v>100</v>
      </c>
      <c r="C94" s="33">
        <v>5252052599</v>
      </c>
      <c r="D94" s="33" t="s">
        <v>101</v>
      </c>
      <c r="E94" s="33" t="s">
        <v>102</v>
      </c>
      <c r="F94" s="23" t="s">
        <v>103</v>
      </c>
      <c r="G94" s="27"/>
      <c r="H94" s="27"/>
      <c r="I94" s="42">
        <v>23943</v>
      </c>
      <c r="J94" s="42">
        <v>600</v>
      </c>
      <c r="K94" s="33" t="s">
        <v>104</v>
      </c>
    </row>
    <row r="95" spans="1:11" ht="127.9" customHeight="1" x14ac:dyDescent="0.25">
      <c r="A95" s="17">
        <v>82</v>
      </c>
      <c r="B95" s="33" t="s">
        <v>107</v>
      </c>
      <c r="C95" s="33" t="s">
        <v>108</v>
      </c>
      <c r="D95" s="33" t="s">
        <v>109</v>
      </c>
      <c r="E95" s="33" t="s">
        <v>110</v>
      </c>
      <c r="F95" s="33" t="s">
        <v>111</v>
      </c>
      <c r="G95" s="27"/>
      <c r="H95" s="27">
        <v>125.4</v>
      </c>
      <c r="I95" s="42" t="s">
        <v>113</v>
      </c>
      <c r="J95" s="42" t="s">
        <v>114</v>
      </c>
      <c r="K95" s="33" t="s">
        <v>112</v>
      </c>
    </row>
    <row r="96" spans="1:11" ht="78.75" x14ac:dyDescent="0.25">
      <c r="A96" s="17">
        <v>83</v>
      </c>
      <c r="B96" s="33" t="s">
        <v>126</v>
      </c>
      <c r="C96" s="33">
        <v>5252052849</v>
      </c>
      <c r="D96" s="33" t="s">
        <v>96</v>
      </c>
      <c r="E96" s="33" t="s">
        <v>127</v>
      </c>
      <c r="F96" s="33" t="s">
        <v>128</v>
      </c>
      <c r="G96" s="27"/>
      <c r="H96" s="27">
        <v>2323</v>
      </c>
      <c r="I96" s="45">
        <v>199018.1</v>
      </c>
      <c r="J96" s="45">
        <v>-21520</v>
      </c>
      <c r="K96" s="33" t="s">
        <v>129</v>
      </c>
    </row>
    <row r="97" spans="1:11" ht="70.5" customHeight="1" x14ac:dyDescent="0.25">
      <c r="A97" s="17">
        <v>84</v>
      </c>
      <c r="B97" s="33" t="s">
        <v>130</v>
      </c>
      <c r="C97" s="33" t="s">
        <v>131</v>
      </c>
      <c r="D97" s="33" t="s">
        <v>109</v>
      </c>
      <c r="E97" s="33" t="s">
        <v>132</v>
      </c>
      <c r="F97" s="33" t="s">
        <v>133</v>
      </c>
      <c r="G97" s="27">
        <v>3346.2</v>
      </c>
      <c r="H97" s="27">
        <v>836</v>
      </c>
      <c r="I97" s="45">
        <v>5912</v>
      </c>
      <c r="J97" s="45">
        <v>2683</v>
      </c>
      <c r="K97" s="23"/>
    </row>
    <row r="98" spans="1:11" ht="63" x14ac:dyDescent="0.25">
      <c r="A98" s="17">
        <v>85</v>
      </c>
      <c r="B98" s="33" t="s">
        <v>134</v>
      </c>
      <c r="C98" s="33">
        <v>5252030901</v>
      </c>
      <c r="D98" s="33" t="s">
        <v>135</v>
      </c>
      <c r="E98" s="33" t="s">
        <v>136</v>
      </c>
      <c r="F98" s="33" t="s">
        <v>137</v>
      </c>
      <c r="G98" s="27">
        <v>230</v>
      </c>
      <c r="H98" s="27">
        <v>14123.5</v>
      </c>
      <c r="I98" s="28"/>
      <c r="J98" s="28"/>
      <c r="K98" s="23"/>
    </row>
    <row r="99" spans="1:11" ht="31.5" x14ac:dyDescent="0.25">
      <c r="A99" s="17">
        <v>86</v>
      </c>
      <c r="B99" s="33" t="s">
        <v>138</v>
      </c>
      <c r="C99" s="33">
        <v>5252052630</v>
      </c>
      <c r="D99" s="33" t="s">
        <v>96</v>
      </c>
      <c r="E99" s="33" t="s">
        <v>139</v>
      </c>
      <c r="F99" s="33" t="s">
        <v>140</v>
      </c>
      <c r="G99" s="27"/>
      <c r="H99" s="27">
        <v>5411</v>
      </c>
      <c r="I99" s="28">
        <v>1309</v>
      </c>
      <c r="J99" s="28">
        <v>-30</v>
      </c>
      <c r="K99" s="33" t="s">
        <v>141</v>
      </c>
    </row>
    <row r="100" spans="1:11" ht="141.75" x14ac:dyDescent="0.25">
      <c r="A100" s="17">
        <v>87</v>
      </c>
      <c r="B100" s="33" t="s">
        <v>115</v>
      </c>
      <c r="C100" s="33">
        <v>52520218970</v>
      </c>
      <c r="D100" s="33" t="s">
        <v>116</v>
      </c>
      <c r="E100" s="33" t="s">
        <v>117</v>
      </c>
      <c r="F100" s="33" t="s">
        <v>118</v>
      </c>
      <c r="G100" s="27"/>
      <c r="H100" s="27">
        <v>35000</v>
      </c>
      <c r="I100" s="42">
        <v>574115</v>
      </c>
      <c r="J100" s="42">
        <v>10</v>
      </c>
      <c r="K100" s="27" t="s">
        <v>119</v>
      </c>
    </row>
    <row r="101" spans="1:11" ht="75" x14ac:dyDescent="0.25">
      <c r="A101" s="17">
        <v>88</v>
      </c>
      <c r="B101" s="23" t="s">
        <v>91</v>
      </c>
      <c r="C101" s="23">
        <v>5252048144</v>
      </c>
      <c r="D101" s="26" t="s">
        <v>21</v>
      </c>
      <c r="E101" s="33" t="s">
        <v>85</v>
      </c>
      <c r="F101" s="33" t="s">
        <v>86</v>
      </c>
      <c r="G101" s="27">
        <v>0</v>
      </c>
      <c r="H101" s="27">
        <v>6607.6</v>
      </c>
      <c r="I101" s="31"/>
      <c r="J101" s="31"/>
      <c r="K101" s="23"/>
    </row>
    <row r="102" spans="1:11" ht="78.75" x14ac:dyDescent="0.25">
      <c r="A102" s="17">
        <v>89</v>
      </c>
      <c r="B102" s="23" t="s">
        <v>92</v>
      </c>
      <c r="C102" s="23">
        <v>5252050295</v>
      </c>
      <c r="D102" s="26" t="s">
        <v>21</v>
      </c>
      <c r="E102" s="23" t="s">
        <v>93</v>
      </c>
      <c r="F102" s="23" t="s">
        <v>94</v>
      </c>
      <c r="G102" s="27">
        <v>0</v>
      </c>
      <c r="H102" s="27">
        <v>2522.9</v>
      </c>
      <c r="I102" s="31"/>
      <c r="J102" s="31"/>
      <c r="K102" s="27" t="s">
        <v>173</v>
      </c>
    </row>
    <row r="103" spans="1:11" ht="78" customHeight="1" x14ac:dyDescent="0.25">
      <c r="A103" s="17">
        <v>90</v>
      </c>
      <c r="B103" s="23" t="s">
        <v>170</v>
      </c>
      <c r="C103" s="23">
        <v>5252050295</v>
      </c>
      <c r="D103" s="23" t="s">
        <v>143</v>
      </c>
      <c r="E103" s="23" t="s">
        <v>93</v>
      </c>
      <c r="F103" s="23" t="s">
        <v>171</v>
      </c>
      <c r="G103" s="27"/>
      <c r="H103" s="27">
        <f>2639300/1000</f>
        <v>2639.3</v>
      </c>
      <c r="I103" s="46"/>
      <c r="J103" s="46"/>
      <c r="K103" s="27" t="s">
        <v>172</v>
      </c>
    </row>
    <row r="104" spans="1:11" s="19" customFormat="1" ht="59.25" customHeight="1" x14ac:dyDescent="0.25">
      <c r="A104" s="17">
        <v>91</v>
      </c>
      <c r="B104" s="23" t="s">
        <v>167</v>
      </c>
      <c r="C104" s="23">
        <v>5252048063</v>
      </c>
      <c r="D104" s="23" t="s">
        <v>143</v>
      </c>
      <c r="E104" s="23" t="s">
        <v>168</v>
      </c>
      <c r="F104" s="23" t="s">
        <v>169</v>
      </c>
      <c r="G104" s="27"/>
      <c r="H104" s="27">
        <v>56333.5</v>
      </c>
      <c r="I104" s="34"/>
      <c r="J104" s="34"/>
      <c r="K104" s="35"/>
    </row>
    <row r="105" spans="1:11" s="43" customFormat="1" ht="60" x14ac:dyDescent="0.25">
      <c r="A105" s="23">
        <v>92</v>
      </c>
      <c r="B105" s="23" t="s">
        <v>174</v>
      </c>
      <c r="C105" s="23" t="s">
        <v>175</v>
      </c>
      <c r="D105" s="23" t="s">
        <v>176</v>
      </c>
      <c r="E105" s="23" t="s">
        <v>136</v>
      </c>
      <c r="F105" s="23" t="s">
        <v>137</v>
      </c>
      <c r="G105" s="27" t="s">
        <v>177</v>
      </c>
      <c r="H105" s="27">
        <v>0</v>
      </c>
      <c r="I105" s="44"/>
      <c r="J105" s="42"/>
      <c r="K105" s="27" t="s">
        <v>178</v>
      </c>
    </row>
    <row r="106" spans="1:11" s="2" customFormat="1" ht="75.75" customHeight="1" x14ac:dyDescent="0.25">
      <c r="A106" s="23">
        <v>93</v>
      </c>
      <c r="B106" s="1" t="s">
        <v>180</v>
      </c>
      <c r="C106" s="1">
        <v>5252032088</v>
      </c>
      <c r="D106" s="4" t="s">
        <v>21</v>
      </c>
      <c r="E106" s="1" t="s">
        <v>18</v>
      </c>
      <c r="F106" s="1" t="s">
        <v>19</v>
      </c>
      <c r="G106" s="1">
        <v>0</v>
      </c>
      <c r="H106" s="1">
        <v>34013.5</v>
      </c>
      <c r="I106" s="1"/>
      <c r="J106" s="1"/>
      <c r="K106" s="1"/>
    </row>
    <row r="107" spans="1:11" s="2" customFormat="1" ht="83.25" customHeight="1" x14ac:dyDescent="0.25">
      <c r="A107" s="23">
        <v>94</v>
      </c>
      <c r="B107" s="1" t="s">
        <v>181</v>
      </c>
      <c r="C107" s="1">
        <v>5252038604</v>
      </c>
      <c r="D107" s="4" t="s">
        <v>21</v>
      </c>
      <c r="E107" s="1" t="s">
        <v>182</v>
      </c>
      <c r="F107" s="1" t="s">
        <v>183</v>
      </c>
      <c r="G107" s="1">
        <v>0</v>
      </c>
      <c r="H107" s="1">
        <v>34264.800000000003</v>
      </c>
      <c r="I107" s="1"/>
      <c r="J107" s="1"/>
      <c r="K107" s="1"/>
    </row>
    <row r="108" spans="1:11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</row>
    <row r="109" spans="1:11" ht="11.25" customHeight="1" x14ac:dyDescent="0.25">
      <c r="A109" s="3" t="s">
        <v>12</v>
      </c>
      <c r="B109" s="3"/>
      <c r="C109" s="3"/>
      <c r="D109" s="3"/>
      <c r="E109" s="3"/>
      <c r="F109" s="3"/>
      <c r="G109" s="3"/>
      <c r="H109" s="3"/>
      <c r="I109" s="6"/>
      <c r="J109" s="6"/>
    </row>
    <row r="110" spans="1:1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</row>
    <row r="111" spans="1:1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</row>
    <row r="112" spans="1:1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</row>
    <row r="113" spans="1:10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</row>
    <row r="114" spans="1:10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</row>
    <row r="115" spans="1:10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</row>
    <row r="116" spans="1:10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</row>
    <row r="117" spans="1:10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</row>
    <row r="118" spans="1:10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</row>
    <row r="119" spans="1:10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</row>
    <row r="120" spans="1:10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</row>
    <row r="121" spans="1:10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</row>
    <row r="122" spans="1:10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</row>
    <row r="123" spans="1:10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</row>
    <row r="124" spans="1:10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</row>
    <row r="125" spans="1:10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</row>
    <row r="126" spans="1:10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</row>
    <row r="127" spans="1:10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</row>
    <row r="128" spans="1:10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</row>
    <row r="129" spans="1:10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</row>
    <row r="130" spans="1:10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</row>
    <row r="131" spans="1:10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</row>
    <row r="132" spans="1:10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</row>
    <row r="133" spans="1:10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</row>
    <row r="134" spans="1:10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</row>
    <row r="135" spans="1:10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</row>
    <row r="136" spans="1:10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</row>
    <row r="137" spans="1:10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</row>
    <row r="138" spans="1:10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</row>
    <row r="139" spans="1:10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</row>
    <row r="140" spans="1:10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</row>
    <row r="141" spans="1:10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</row>
    <row r="142" spans="1:10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</row>
    <row r="143" spans="1:10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</row>
    <row r="144" spans="1:10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</row>
    <row r="145" spans="1:10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</row>
    <row r="147" spans="1:10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</row>
    <row r="148" spans="1:10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</row>
    <row r="149" spans="1:10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</row>
    <row r="150" spans="1:10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</row>
    <row r="151" spans="1:10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</row>
    <row r="152" spans="1:10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</row>
    <row r="155" spans="1:10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</row>
    <row r="156" spans="1:10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</row>
    <row r="157" spans="1:10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</row>
    <row r="158" spans="1:10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</row>
    <row r="159" spans="1:10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</row>
    <row r="160" spans="1:10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</row>
    <row r="161" spans="1:10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</row>
    <row r="162" spans="1:10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</row>
    <row r="163" spans="1:10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</row>
    <row r="164" spans="1:10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</row>
    <row r="165" spans="1:10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</row>
    <row r="166" spans="1:10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</row>
    <row r="167" spans="1:10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</row>
    <row r="168" spans="1:10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</row>
    <row r="169" spans="1:10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</row>
    <row r="170" spans="1:10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</row>
    <row r="171" spans="1:10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</row>
    <row r="172" spans="1:10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</row>
    <row r="173" spans="1:10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</row>
    <row r="174" spans="1:10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</row>
    <row r="175" spans="1:10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</row>
    <row r="176" spans="1:10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</row>
    <row r="177" spans="1:10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</row>
    <row r="178" spans="1:10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</row>
    <row r="179" spans="1:10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</row>
    <row r="180" spans="1:10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</row>
    <row r="181" spans="1:10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</row>
    <row r="182" spans="1:10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</row>
    <row r="183" spans="1:10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</row>
  </sheetData>
  <mergeCells count="17">
    <mergeCell ref="A82:K82"/>
    <mergeCell ref="A83:K83"/>
    <mergeCell ref="A90:K90"/>
    <mergeCell ref="I4:I5"/>
    <mergeCell ref="A109:H109"/>
    <mergeCell ref="A2:K2"/>
    <mergeCell ref="J4:J5"/>
    <mergeCell ref="A4:A5"/>
    <mergeCell ref="B4:B5"/>
    <mergeCell ref="C4:C5"/>
    <mergeCell ref="E4:F4"/>
    <mergeCell ref="K4:K5"/>
    <mergeCell ref="G4:H4"/>
    <mergeCell ref="D4:D5"/>
    <mergeCell ref="A7:K7"/>
    <mergeCell ref="A46:K46"/>
    <mergeCell ref="A68:K68"/>
  </mergeCells>
  <pageMargins left="0.25" right="0.25" top="0.75" bottom="0.75" header="0.3" footer="0.3"/>
  <pageSetup paperSize="9" scale="49" fitToHeight="0" orientation="landscape" r:id="rId1"/>
  <rowBreaks count="1" manualBreakCount="1">
    <brk id="95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 1</vt:lpstr>
      <vt:lpstr>'Лист 1'!Область_печати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2025-01-29T10:49:00Z</dcterms:modified>
</cp:coreProperties>
</file>